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2\SERVICOS\SEI-080007-015471-2022 MANUT  REFRIGERACAO UPAS\"/>
    </mc:Choice>
  </mc:AlternateContent>
  <bookViews>
    <workbookView xWindow="0" yWindow="0" windowWidth="28800" windowHeight="12435" tabRatio="803" firstSheet="13" activeTab="23"/>
  </bookViews>
  <sheets>
    <sheet name="RESUMO DE PROPOSTA" sheetId="27" r:id="rId1"/>
    <sheet name="NOVA IGUAÇU I (CABUÇU)" sheetId="3" r:id="rId2"/>
    <sheet name="NOVA IGUAÇU II (BOTAFOGO)" sheetId="4" r:id="rId3"/>
    <sheet name="MESQUITA" sheetId="5" r:id="rId4"/>
    <sheet name="QUEIMADOS" sheetId="25" r:id="rId5"/>
    <sheet name="VALENÇA" sheetId="28" r:id="rId6"/>
    <sheet name="C. GRANDE I" sheetId="11" r:id="rId7"/>
    <sheet name="C. GRANDE II" sheetId="12" r:id="rId8"/>
    <sheet name="SANTA CRUZ" sheetId="14" r:id="rId9"/>
    <sheet name="BANGU" sheetId="1" r:id="rId10"/>
    <sheet name="SEAP" sheetId="9" r:id="rId11"/>
    <sheet name="S. PEDRO DA ALDEIA" sheetId="22" r:id="rId12"/>
    <sheet name="C. DOS GOYTACAZES" sheetId="24" r:id="rId13"/>
    <sheet name="NITERÓI (FONSECA)" sheetId="23" r:id="rId14"/>
    <sheet name="MARÉ" sheetId="16" r:id="rId15"/>
    <sheet name="ITABORAÍ" sheetId="13" r:id="rId16"/>
    <sheet name="BOTAFOGO" sheetId="15" r:id="rId17"/>
    <sheet name="COPACABANA" sheetId="10" r:id="rId18"/>
    <sheet name="TIJUCA" sheetId="17" r:id="rId19"/>
    <sheet name="ILHA DO GOV." sheetId="7" r:id="rId20"/>
    <sheet name="ENG. NOVO" sheetId="6" r:id="rId21"/>
    <sheet name="JACAREPAGUÁ" sheetId="18" r:id="rId22"/>
    <sheet name="IRAJÁ" sheetId="8" r:id="rId23"/>
    <sheet name="M. HERMES" sheetId="20" r:id="rId24"/>
    <sheet name="R. ALBUQUERQUE" sheetId="21" r:id="rId25"/>
    <sheet name="REALENGO" sheetId="2" r:id="rId2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28" l="1"/>
  <c r="C34" i="28" s="1"/>
  <c r="C35" i="28" s="1"/>
  <c r="E6" i="28" s="1"/>
  <c r="E8" i="28" s="1"/>
  <c r="D13" i="28"/>
  <c r="D14" i="28" s="1"/>
  <c r="E3" i="28" s="1"/>
  <c r="E5" i="28" s="1"/>
  <c r="E9" i="28" l="1"/>
  <c r="F13" i="27" l="1"/>
  <c r="F14" i="27" l="1"/>
  <c r="F15" i="27" s="1"/>
  <c r="I17" i="20" l="1"/>
  <c r="D16" i="20"/>
  <c r="B11" i="20"/>
  <c r="B13" i="12"/>
  <c r="I20" i="11"/>
  <c r="D19" i="11"/>
  <c r="B13" i="11"/>
  <c r="C34" i="2"/>
  <c r="I22" i="16"/>
  <c r="D22" i="16"/>
  <c r="I23" i="15" l="1"/>
  <c r="B14" i="15"/>
  <c r="I26" i="10"/>
  <c r="D26" i="10"/>
  <c r="C59" i="9"/>
  <c r="C61" i="9" s="1"/>
  <c r="C38" i="9"/>
  <c r="C40" i="9" s="1"/>
  <c r="D38" i="9"/>
  <c r="D40" i="9" s="1"/>
  <c r="I20" i="9"/>
  <c r="D21" i="9"/>
  <c r="B13" i="9"/>
  <c r="D61" i="8"/>
  <c r="E61" i="8"/>
  <c r="F61" i="8"/>
  <c r="C61" i="8"/>
  <c r="D25" i="7"/>
  <c r="F62" i="4"/>
  <c r="F64" i="4" s="1"/>
  <c r="I26" i="4"/>
  <c r="D61" i="25"/>
  <c r="E61" i="25"/>
  <c r="F61" i="25"/>
  <c r="G61" i="25"/>
  <c r="C61" i="25"/>
  <c r="D56" i="24"/>
  <c r="E56" i="24"/>
  <c r="F56" i="24"/>
  <c r="G56" i="24"/>
  <c r="C56" i="24"/>
  <c r="C59" i="23"/>
  <c r="D59" i="23"/>
  <c r="E59" i="23"/>
  <c r="F59" i="23"/>
  <c r="G59" i="23"/>
  <c r="D63" i="22"/>
  <c r="E63" i="22"/>
  <c r="F63" i="22"/>
  <c r="G63" i="22"/>
  <c r="H63" i="22"/>
  <c r="C63" i="22"/>
  <c r="C56" i="21"/>
  <c r="E52" i="20"/>
  <c r="D52" i="20"/>
  <c r="C52" i="20"/>
  <c r="D58" i="18"/>
  <c r="C58" i="18"/>
  <c r="C39" i="18"/>
  <c r="E58" i="18"/>
  <c r="F58" i="18"/>
  <c r="D54" i="17"/>
  <c r="E54" i="17"/>
  <c r="F54" i="17"/>
  <c r="C54" i="17"/>
  <c r="B13" i="14"/>
  <c r="D56" i="14"/>
  <c r="C56" i="14"/>
  <c r="D58" i="13"/>
  <c r="E58" i="13"/>
  <c r="F58" i="13"/>
  <c r="G58" i="13"/>
  <c r="C58" i="13"/>
  <c r="D54" i="12"/>
  <c r="E54" i="12"/>
  <c r="C54" i="12"/>
  <c r="D55" i="11"/>
  <c r="E55" i="11"/>
  <c r="F55" i="11"/>
  <c r="C55" i="11"/>
  <c r="D53" i="2"/>
  <c r="E53" i="2"/>
  <c r="F53" i="2"/>
  <c r="C53" i="2"/>
  <c r="D56" i="1" l="1"/>
  <c r="E56" i="1"/>
  <c r="C56" i="1"/>
  <c r="D58" i="16"/>
  <c r="E58" i="16"/>
  <c r="F58" i="16"/>
  <c r="C58" i="16"/>
  <c r="D57" i="15" l="1"/>
  <c r="E57" i="15"/>
  <c r="F57" i="15"/>
  <c r="G57" i="15"/>
  <c r="C57" i="15"/>
  <c r="D63" i="10"/>
  <c r="E63" i="10"/>
  <c r="F63" i="10"/>
  <c r="G63" i="10"/>
  <c r="C63" i="10"/>
  <c r="D44" i="10"/>
  <c r="E44" i="10"/>
  <c r="F44" i="10"/>
  <c r="G44" i="10"/>
  <c r="C44" i="10"/>
  <c r="D59" i="9" l="1"/>
  <c r="E59" i="9"/>
  <c r="D62" i="7" l="1"/>
  <c r="E62" i="7"/>
  <c r="F62" i="7"/>
  <c r="G62" i="7"/>
  <c r="C62" i="7"/>
  <c r="D61" i="6"/>
  <c r="E61" i="6"/>
  <c r="F61" i="6"/>
  <c r="G61" i="6"/>
  <c r="H61" i="6"/>
  <c r="C61" i="6"/>
  <c r="D59" i="5"/>
  <c r="E59" i="5"/>
  <c r="F59" i="5"/>
  <c r="C59" i="5"/>
  <c r="D62" i="4"/>
  <c r="E62" i="4"/>
  <c r="C62" i="4"/>
  <c r="C58" i="3"/>
  <c r="D56" i="3"/>
  <c r="E56" i="3"/>
  <c r="F56" i="3"/>
  <c r="F58" i="3" s="1"/>
  <c r="C56" i="3"/>
  <c r="E63" i="25"/>
  <c r="F63" i="25"/>
  <c r="G63" i="25"/>
  <c r="I23" i="25"/>
  <c r="I24" i="25"/>
  <c r="I25" i="25"/>
  <c r="I26" i="25"/>
  <c r="I22" i="25"/>
  <c r="D63" i="25"/>
  <c r="C63" i="25"/>
  <c r="G64" i="25" s="1"/>
  <c r="D42" i="25"/>
  <c r="D44" i="25" s="1"/>
  <c r="E42" i="25"/>
  <c r="E44" i="25" s="1"/>
  <c r="F45" i="25" s="1"/>
  <c r="F42" i="25"/>
  <c r="F44" i="25" s="1"/>
  <c r="C42" i="25"/>
  <c r="C44" i="25" s="1"/>
  <c r="B18" i="25"/>
  <c r="D54" i="20"/>
  <c r="E54" i="20"/>
  <c r="C54" i="20"/>
  <c r="I16" i="20"/>
  <c r="I15" i="20"/>
  <c r="I18" i="20" s="1"/>
  <c r="D56" i="17"/>
  <c r="C56" i="17"/>
  <c r="F56" i="17"/>
  <c r="E56" i="17"/>
  <c r="I20" i="17"/>
  <c r="I19" i="17"/>
  <c r="I18" i="17"/>
  <c r="I17" i="17"/>
  <c r="B12" i="17"/>
  <c r="F57" i="17" l="1"/>
  <c r="E6" i="25"/>
  <c r="I27" i="25"/>
  <c r="E55" i="20"/>
  <c r="I21" i="17"/>
  <c r="D58" i="14" l="1"/>
  <c r="F37" i="14"/>
  <c r="F39" i="14" s="1"/>
  <c r="I18" i="14"/>
  <c r="D18" i="14"/>
  <c r="D19" i="14"/>
  <c r="D20" i="14"/>
  <c r="D17" i="14"/>
  <c r="G60" i="13"/>
  <c r="I21" i="13"/>
  <c r="I22" i="13"/>
  <c r="I23" i="13"/>
  <c r="I24" i="13"/>
  <c r="E56" i="12"/>
  <c r="I18" i="12"/>
  <c r="I19" i="12"/>
  <c r="D57" i="11"/>
  <c r="E57" i="11"/>
  <c r="F57" i="11"/>
  <c r="C57" i="11"/>
  <c r="I18" i="11"/>
  <c r="I19" i="11"/>
  <c r="D18" i="11"/>
  <c r="B13" i="1"/>
  <c r="D60" i="16"/>
  <c r="E60" i="16"/>
  <c r="F60" i="16"/>
  <c r="C60" i="16"/>
  <c r="D39" i="16"/>
  <c r="D41" i="16" s="1"/>
  <c r="E39" i="16"/>
  <c r="E41" i="16" s="1"/>
  <c r="F39" i="16"/>
  <c r="F41" i="16" s="1"/>
  <c r="C39" i="16"/>
  <c r="C41" i="16" s="1"/>
  <c r="F42" i="16" s="1"/>
  <c r="I19" i="16"/>
  <c r="D19" i="16"/>
  <c r="D20" i="16"/>
  <c r="B14" i="16"/>
  <c r="D59" i="15"/>
  <c r="E59" i="15"/>
  <c r="F59" i="15"/>
  <c r="G59" i="15"/>
  <c r="C59" i="15"/>
  <c r="D38" i="15"/>
  <c r="D40" i="15" s="1"/>
  <c r="E38" i="15"/>
  <c r="E40" i="15" s="1"/>
  <c r="C38" i="15"/>
  <c r="C40" i="15" s="1"/>
  <c r="I22" i="15"/>
  <c r="D46" i="10"/>
  <c r="E46" i="10"/>
  <c r="F46" i="10"/>
  <c r="G46" i="10"/>
  <c r="D23" i="10"/>
  <c r="D24" i="10"/>
  <c r="D25" i="10"/>
  <c r="D22" i="10"/>
  <c r="B17" i="10"/>
  <c r="I18" i="9"/>
  <c r="I21" i="9" s="1"/>
  <c r="I19" i="9"/>
  <c r="E38" i="9"/>
  <c r="E40" i="9" s="1"/>
  <c r="F38" i="9"/>
  <c r="F40" i="9" s="1"/>
  <c r="D19" i="9"/>
  <c r="D20" i="9"/>
  <c r="F61" i="5"/>
  <c r="D39" i="5"/>
  <c r="D41" i="5" s="1"/>
  <c r="E39" i="5"/>
  <c r="E41" i="5"/>
  <c r="I19" i="5"/>
  <c r="D20" i="5"/>
  <c r="B14" i="5"/>
  <c r="F63" i="8"/>
  <c r="I23" i="8"/>
  <c r="I24" i="8"/>
  <c r="I25" i="8"/>
  <c r="B16" i="8"/>
  <c r="B17" i="4"/>
  <c r="F64" i="7"/>
  <c r="G64" i="7"/>
  <c r="F43" i="7"/>
  <c r="F45" i="7" s="1"/>
  <c r="E43" i="7"/>
  <c r="E45" i="7" s="1"/>
  <c r="G60" i="15" l="1"/>
  <c r="E6" i="15" s="1"/>
  <c r="E41" i="15"/>
  <c r="F61" i="16"/>
  <c r="E6" i="16" s="1"/>
  <c r="F41" i="9"/>
  <c r="D21" i="14"/>
  <c r="F58" i="11"/>
  <c r="D27" i="10"/>
  <c r="D58" i="24"/>
  <c r="E58" i="24"/>
  <c r="F58" i="24"/>
  <c r="G58" i="24"/>
  <c r="C58" i="24"/>
  <c r="G59" i="24" s="1"/>
  <c r="D37" i="24"/>
  <c r="D39" i="24" s="1"/>
  <c r="C37" i="24"/>
  <c r="C39" i="24" s="1"/>
  <c r="F61" i="23"/>
  <c r="G61" i="23"/>
  <c r="C61" i="23"/>
  <c r="D61" i="23"/>
  <c r="E61" i="23"/>
  <c r="D40" i="23"/>
  <c r="D42" i="23" s="1"/>
  <c r="E40" i="23"/>
  <c r="E42" i="23" s="1"/>
  <c r="F40" i="23"/>
  <c r="F42" i="23" s="1"/>
  <c r="C40" i="23"/>
  <c r="C42" i="23" s="1"/>
  <c r="F43" i="23" s="1"/>
  <c r="D24" i="23"/>
  <c r="D21" i="23"/>
  <c r="E65" i="22"/>
  <c r="F65" i="22"/>
  <c r="G65" i="22"/>
  <c r="H65" i="22"/>
  <c r="C65" i="22"/>
  <c r="D65" i="22"/>
  <c r="D44" i="22"/>
  <c r="D46" i="22" s="1"/>
  <c r="E44" i="22"/>
  <c r="E46" i="22" s="1"/>
  <c r="C44" i="22"/>
  <c r="C46" i="22" s="1"/>
  <c r="I23" i="22"/>
  <c r="H66" i="22" l="1"/>
  <c r="D40" i="24"/>
  <c r="E6" i="24" s="1"/>
  <c r="G62" i="23"/>
  <c r="E6" i="23" s="1"/>
  <c r="E47" i="22"/>
  <c r="E6" i="22" s="1"/>
  <c r="D56" i="21"/>
  <c r="D58" i="21" s="1"/>
  <c r="C58" i="21"/>
  <c r="D37" i="21"/>
  <c r="D39" i="21" s="1"/>
  <c r="E37" i="21"/>
  <c r="E39" i="21" s="1"/>
  <c r="F37" i="21"/>
  <c r="F39" i="21" s="1"/>
  <c r="C37" i="21"/>
  <c r="C39" i="21" s="1"/>
  <c r="F40" i="21" s="1"/>
  <c r="I19" i="21"/>
  <c r="I18" i="21"/>
  <c r="I20" i="21" s="1"/>
  <c r="D18" i="21"/>
  <c r="C33" i="20"/>
  <c r="C35" i="20" s="1"/>
  <c r="D33" i="20"/>
  <c r="D35" i="20" s="1"/>
  <c r="D60" i="18"/>
  <c r="E60" i="18"/>
  <c r="F60" i="18"/>
  <c r="C60" i="18"/>
  <c r="D39" i="18"/>
  <c r="D41" i="18" s="1"/>
  <c r="E39" i="18"/>
  <c r="E41" i="18" s="1"/>
  <c r="F39" i="18"/>
  <c r="F41" i="18" s="1"/>
  <c r="C41" i="18"/>
  <c r="F42" i="18" s="1"/>
  <c r="D35" i="17"/>
  <c r="D37" i="17" s="1"/>
  <c r="C35" i="17"/>
  <c r="C37" i="17" s="1"/>
  <c r="E6" i="18" l="1"/>
  <c r="D38" i="17"/>
  <c r="D59" i="21"/>
  <c r="E6" i="21" s="1"/>
  <c r="D36" i="20"/>
  <c r="E6" i="20" s="1"/>
  <c r="F61" i="18"/>
  <c r="C58" i="14"/>
  <c r="D59" i="14" s="1"/>
  <c r="D37" i="14"/>
  <c r="D39" i="14" s="1"/>
  <c r="E37" i="14"/>
  <c r="E39" i="14" s="1"/>
  <c r="C37" i="14"/>
  <c r="C39" i="14" s="1"/>
  <c r="D60" i="13"/>
  <c r="E60" i="13"/>
  <c r="F60" i="13"/>
  <c r="C60" i="13"/>
  <c r="D39" i="13"/>
  <c r="D41" i="13" s="1"/>
  <c r="E39" i="13"/>
  <c r="E41" i="13" s="1"/>
  <c r="C39" i="13"/>
  <c r="C41" i="13" s="1"/>
  <c r="I20" i="13"/>
  <c r="F40" i="14" l="1"/>
  <c r="E6" i="14" s="1"/>
  <c r="G61" i="13"/>
  <c r="E42" i="13"/>
  <c r="E6" i="13" s="1"/>
  <c r="D56" i="12"/>
  <c r="C56" i="12"/>
  <c r="D35" i="12"/>
  <c r="D37" i="12" s="1"/>
  <c r="E35" i="12"/>
  <c r="E37" i="12" s="1"/>
  <c r="C35" i="12"/>
  <c r="C37" i="12" s="1"/>
  <c r="D36" i="11"/>
  <c r="D38" i="11" s="1"/>
  <c r="C36" i="11"/>
  <c r="C38" i="11" s="1"/>
  <c r="D55" i="2"/>
  <c r="E55" i="2"/>
  <c r="F55" i="2"/>
  <c r="C55" i="2"/>
  <c r="C36" i="2"/>
  <c r="C37" i="2" s="1"/>
  <c r="D58" i="1"/>
  <c r="E58" i="1"/>
  <c r="C58" i="1"/>
  <c r="D37" i="1"/>
  <c r="D39" i="1" s="1"/>
  <c r="E37" i="1"/>
  <c r="E39" i="1" s="1"/>
  <c r="C37" i="1"/>
  <c r="C39" i="1" s="1"/>
  <c r="I18" i="1"/>
  <c r="D65" i="10"/>
  <c r="E65" i="10"/>
  <c r="F65" i="10"/>
  <c r="G65" i="10"/>
  <c r="C65" i="10"/>
  <c r="C46" i="10"/>
  <c r="G47" i="10" s="1"/>
  <c r="D61" i="9"/>
  <c r="E61" i="9"/>
  <c r="D63" i="8"/>
  <c r="E63" i="8"/>
  <c r="C63" i="8"/>
  <c r="F64" i="8" s="1"/>
  <c r="C42" i="8"/>
  <c r="C44" i="8" s="1"/>
  <c r="D42" i="8"/>
  <c r="D44" i="8" s="1"/>
  <c r="E42" i="8"/>
  <c r="E44" i="8" s="1"/>
  <c r="D64" i="7"/>
  <c r="E64" i="7"/>
  <c r="C64" i="7"/>
  <c r="D43" i="7"/>
  <c r="D45" i="7" s="1"/>
  <c r="C43" i="7"/>
  <c r="C45" i="7" s="1"/>
  <c r="I22" i="7"/>
  <c r="D63" i="6"/>
  <c r="E63" i="6"/>
  <c r="F63" i="6"/>
  <c r="G63" i="6"/>
  <c r="H63" i="6"/>
  <c r="C63" i="6"/>
  <c r="H64" i="6" s="1"/>
  <c r="D42" i="6"/>
  <c r="D44" i="6" s="1"/>
  <c r="E42" i="6"/>
  <c r="E44" i="6" s="1"/>
  <c r="F42" i="6"/>
  <c r="F44" i="6" s="1"/>
  <c r="C42" i="6"/>
  <c r="C44" i="6" s="1"/>
  <c r="F45" i="6" s="1"/>
  <c r="C61" i="5"/>
  <c r="D61" i="5"/>
  <c r="E61" i="5"/>
  <c r="C39" i="5"/>
  <c r="C41" i="5" s="1"/>
  <c r="E42" i="5" s="1"/>
  <c r="D64" i="4"/>
  <c r="E64" i="4"/>
  <c r="C64" i="4"/>
  <c r="F65" i="4" s="1"/>
  <c r="D43" i="4"/>
  <c r="D45" i="4" s="1"/>
  <c r="E43" i="4"/>
  <c r="E45" i="4" s="1"/>
  <c r="F43" i="4"/>
  <c r="F45" i="4" s="1"/>
  <c r="C43" i="4"/>
  <c r="C45" i="4" s="1"/>
  <c r="D58" i="3"/>
  <c r="E58" i="3"/>
  <c r="D37" i="3"/>
  <c r="D39" i="3" s="1"/>
  <c r="E37" i="3"/>
  <c r="E39" i="3" s="1"/>
  <c r="C37" i="3"/>
  <c r="C39" i="3" s="1"/>
  <c r="D22" i="4"/>
  <c r="E6" i="2" l="1"/>
  <c r="E45" i="8"/>
  <c r="E6" i="8" s="1"/>
  <c r="E6" i="6"/>
  <c r="E6" i="10"/>
  <c r="E8" i="10" s="1"/>
  <c r="G66" i="10"/>
  <c r="E62" i="9"/>
  <c r="E6" i="9" s="1"/>
  <c r="E8" i="9" s="1"/>
  <c r="E57" i="12"/>
  <c r="F59" i="3"/>
  <c r="G65" i="7"/>
  <c r="F56" i="2"/>
  <c r="E59" i="1"/>
  <c r="F62" i="5"/>
  <c r="E6" i="5" s="1"/>
  <c r="E38" i="12"/>
  <c r="E6" i="12" s="1"/>
  <c r="D39" i="11"/>
  <c r="E6" i="11" s="1"/>
  <c r="E40" i="1"/>
  <c r="E6" i="1" s="1"/>
  <c r="F46" i="4"/>
  <c r="E6" i="4" s="1"/>
  <c r="E40" i="3"/>
  <c r="E6" i="3" s="1"/>
  <c r="E7" i="25" l="1"/>
  <c r="E8" i="25" s="1"/>
  <c r="E8" i="24" l="1"/>
  <c r="E8" i="23" l="1"/>
  <c r="E8" i="22" l="1"/>
  <c r="E8" i="21" l="1"/>
  <c r="E8" i="20" l="1"/>
  <c r="E8" i="18" l="1"/>
  <c r="E8" i="14" l="1"/>
  <c r="E8" i="13"/>
  <c r="E8" i="12" l="1"/>
  <c r="E8" i="11" l="1"/>
  <c r="E8" i="2" l="1"/>
  <c r="E8" i="1" l="1"/>
  <c r="E8" i="16" l="1"/>
  <c r="E8" i="15" l="1"/>
  <c r="E8" i="8" l="1"/>
  <c r="E8" i="6" l="1"/>
  <c r="E8" i="4"/>
  <c r="E8" i="3" l="1"/>
  <c r="E7" i="5" l="1"/>
  <c r="E8" i="5" s="1"/>
  <c r="D23" i="25" l="1"/>
  <c r="D24" i="25"/>
  <c r="D25" i="25"/>
  <c r="D22" i="25"/>
  <c r="D26" i="25" s="1"/>
  <c r="E3" i="25" l="1"/>
  <c r="E4" i="25" l="1"/>
  <c r="E5" i="25" s="1"/>
  <c r="E9" i="25" s="1"/>
  <c r="I19" i="24"/>
  <c r="I20" i="24"/>
  <c r="I21" i="24"/>
  <c r="I22" i="24"/>
  <c r="D19" i="24"/>
  <c r="I18" i="24"/>
  <c r="D18" i="24"/>
  <c r="D20" i="24" s="1"/>
  <c r="B13" i="24"/>
  <c r="I22" i="23"/>
  <c r="I23" i="23"/>
  <c r="I24" i="23"/>
  <c r="I25" i="23"/>
  <c r="D22" i="23"/>
  <c r="D23" i="23"/>
  <c r="I21" i="23"/>
  <c r="B16" i="23"/>
  <c r="I24" i="22"/>
  <c r="I25" i="22"/>
  <c r="I26" i="22"/>
  <c r="I27" i="22"/>
  <c r="I28" i="22"/>
  <c r="D24" i="22"/>
  <c r="D25" i="22"/>
  <c r="D25" i="23" l="1"/>
  <c r="I23" i="24"/>
  <c r="E3" i="24" s="1"/>
  <c r="E5" i="24" s="1"/>
  <c r="E9" i="24" s="1"/>
  <c r="I26" i="23"/>
  <c r="E3" i="23" l="1"/>
  <c r="E5" i="23" s="1"/>
  <c r="E9" i="23" s="1"/>
  <c r="B18" i="22"/>
  <c r="I29" i="22"/>
  <c r="D23" i="22"/>
  <c r="D26" i="22" s="1"/>
  <c r="D21" i="21"/>
  <c r="D20" i="21"/>
  <c r="D19" i="21"/>
  <c r="B12" i="21"/>
  <c r="D15" i="20"/>
  <c r="D17" i="20" s="1"/>
  <c r="D22" i="18"/>
  <c r="I21" i="18"/>
  <c r="I22" i="18"/>
  <c r="I23" i="18"/>
  <c r="I20" i="18"/>
  <c r="D21" i="18"/>
  <c r="D23" i="18"/>
  <c r="B15" i="18"/>
  <c r="D20" i="18"/>
  <c r="D18" i="17"/>
  <c r="D17" i="17"/>
  <c r="I24" i="18" l="1"/>
  <c r="E3" i="22"/>
  <c r="E5" i="22" s="1"/>
  <c r="E9" i="22" s="1"/>
  <c r="E3" i="20"/>
  <c r="E5" i="20" s="1"/>
  <c r="E9" i="20" s="1"/>
  <c r="D22" i="21"/>
  <c r="E3" i="21" s="1"/>
  <c r="E5" i="21" s="1"/>
  <c r="E9" i="21" s="1"/>
  <c r="D24" i="18"/>
  <c r="E3" i="18" s="1"/>
  <c r="E5" i="18" s="1"/>
  <c r="E9" i="18" s="1"/>
  <c r="D19" i="17"/>
  <c r="E2" i="17" s="1"/>
  <c r="E4" i="17" l="1"/>
  <c r="I21" i="16"/>
  <c r="D21" i="16"/>
  <c r="D23" i="16" s="1"/>
  <c r="I20" i="16"/>
  <c r="I23" i="16" s="1"/>
  <c r="I20" i="15"/>
  <c r="I21" i="15"/>
  <c r="D20" i="15"/>
  <c r="D21" i="15"/>
  <c r="I19" i="15"/>
  <c r="D19" i="15"/>
  <c r="E3" i="16" l="1"/>
  <c r="I24" i="15"/>
  <c r="D22" i="15"/>
  <c r="E3" i="15" s="1"/>
  <c r="E5" i="15" s="1"/>
  <c r="E9" i="15" l="1"/>
  <c r="E5" i="16"/>
  <c r="E9" i="16" s="1"/>
  <c r="I17" i="14"/>
  <c r="I19" i="14" s="1"/>
  <c r="I25" i="13"/>
  <c r="D21" i="13"/>
  <c r="D22" i="13"/>
  <c r="B15" i="13"/>
  <c r="D20" i="13"/>
  <c r="D23" i="13" s="1"/>
  <c r="I17" i="12"/>
  <c r="I20" i="12" s="1"/>
  <c r="D18" i="12"/>
  <c r="D19" i="12"/>
  <c r="D17" i="12"/>
  <c r="D20" i="12" s="1"/>
  <c r="E3" i="13" l="1"/>
  <c r="E5" i="13" s="1"/>
  <c r="E9" i="13" s="1"/>
  <c r="E3" i="12"/>
  <c r="E5" i="12" s="1"/>
  <c r="E9" i="12" s="1"/>
  <c r="E3" i="14"/>
  <c r="E5" i="14" s="1"/>
  <c r="E9" i="14" s="1"/>
  <c r="I17" i="11" l="1"/>
  <c r="I21" i="11" s="1"/>
  <c r="D17" i="11"/>
  <c r="D20" i="11" s="1"/>
  <c r="E3" i="11" l="1"/>
  <c r="E5" i="11" s="1"/>
  <c r="E9" i="11" s="1"/>
  <c r="I23" i="10"/>
  <c r="I24" i="10"/>
  <c r="I25" i="10"/>
  <c r="I22" i="10"/>
  <c r="I27" i="10" s="1"/>
  <c r="E3" i="10" s="1"/>
  <c r="E5" i="10" s="1"/>
  <c r="D18" i="9"/>
  <c r="D22" i="9" s="1"/>
  <c r="E3" i="9" s="1"/>
  <c r="D23" i="8"/>
  <c r="D24" i="8"/>
  <c r="I22" i="8"/>
  <c r="I26" i="8" s="1"/>
  <c r="D22" i="8"/>
  <c r="I23" i="7"/>
  <c r="I24" i="7"/>
  <c r="I25" i="7"/>
  <c r="I26" i="7"/>
  <c r="D24" i="7"/>
  <c r="D23" i="7"/>
  <c r="D22" i="7"/>
  <c r="B17" i="7"/>
  <c r="I23" i="6"/>
  <c r="I24" i="6"/>
  <c r="I25" i="6"/>
  <c r="I26" i="6"/>
  <c r="I27" i="6"/>
  <c r="D23" i="6"/>
  <c r="D24" i="6"/>
  <c r="D25" i="6"/>
  <c r="B17" i="6"/>
  <c r="I22" i="6"/>
  <c r="D22" i="6"/>
  <c r="I20" i="5"/>
  <c r="I21" i="5"/>
  <c r="I22" i="5"/>
  <c r="D21" i="5"/>
  <c r="D19" i="5"/>
  <c r="D22" i="5" s="1"/>
  <c r="I23" i="4"/>
  <c r="I24" i="4"/>
  <c r="I25" i="4"/>
  <c r="D23" i="4"/>
  <c r="D24" i="4"/>
  <c r="D25" i="4"/>
  <c r="D26" i="4"/>
  <c r="D27" i="4"/>
  <c r="I22" i="4"/>
  <c r="I20" i="3"/>
  <c r="I21" i="3"/>
  <c r="I22" i="3"/>
  <c r="D20" i="3"/>
  <c r="D21" i="3"/>
  <c r="D19" i="3"/>
  <c r="B14" i="3"/>
  <c r="I19" i="3"/>
  <c r="I17" i="2"/>
  <c r="I18" i="2"/>
  <c r="I19" i="2"/>
  <c r="I16" i="2"/>
  <c r="B11" i="2"/>
  <c r="D16" i="2"/>
  <c r="I19" i="1"/>
  <c r="I20" i="1"/>
  <c r="D19" i="1"/>
  <c r="D20" i="1"/>
  <c r="D18" i="1"/>
  <c r="I28" i="6" l="1"/>
  <c r="D26" i="6"/>
  <c r="F8" i="27"/>
  <c r="E5" i="9"/>
  <c r="E9" i="9" s="1"/>
  <c r="I23" i="5"/>
  <c r="I27" i="4"/>
  <c r="D28" i="4"/>
  <c r="D26" i="7"/>
  <c r="I20" i="2"/>
  <c r="D22" i="3"/>
  <c r="D25" i="8"/>
  <c r="I27" i="7"/>
  <c r="E3" i="6"/>
  <c r="E3" i="5"/>
  <c r="I23" i="3"/>
  <c r="D17" i="2"/>
  <c r="I21" i="1"/>
  <c r="D21" i="1"/>
  <c r="E3" i="2" l="1"/>
  <c r="E5" i="2" s="1"/>
  <c r="E9" i="2" s="1"/>
  <c r="E3" i="1"/>
  <c r="E5" i="1" s="1"/>
  <c r="E9" i="1" s="1"/>
  <c r="E3" i="3"/>
  <c r="E3" i="7"/>
  <c r="E5" i="7" s="1"/>
  <c r="E4" i="5"/>
  <c r="E5" i="5" s="1"/>
  <c r="E9" i="5" s="1"/>
  <c r="E9" i="10"/>
  <c r="E5" i="6"/>
  <c r="E9" i="6" s="1"/>
  <c r="E3" i="4"/>
  <c r="E5" i="4" s="1"/>
  <c r="E9" i="4" s="1"/>
  <c r="E3" i="8"/>
  <c r="E5" i="8" s="1"/>
  <c r="E9" i="8" s="1"/>
  <c r="E5" i="3"/>
  <c r="E9" i="3" s="1"/>
  <c r="F46" i="7"/>
  <c r="E6" i="7" s="1"/>
  <c r="E5" i="17" l="1"/>
  <c r="E7" i="17" s="1"/>
  <c r="E8" i="17" s="1"/>
  <c r="E8" i="7"/>
  <c r="E9" i="7" s="1"/>
</calcChain>
</file>

<file path=xl/sharedStrings.xml><?xml version="1.0" encoding="utf-8"?>
<sst xmlns="http://schemas.openxmlformats.org/spreadsheetml/2006/main" count="1729" uniqueCount="152">
  <si>
    <t>UNIDADE</t>
  </si>
  <si>
    <t>UPA BANGU</t>
  </si>
  <si>
    <t>Contagem de SETOR</t>
  </si>
  <si>
    <t>ACJ</t>
  </si>
  <si>
    <t>SPLIT</t>
  </si>
  <si>
    <t>Total Geral</t>
  </si>
  <si>
    <t>Aparelhos</t>
  </si>
  <si>
    <t>POTÊNCIA (BUTs)</t>
  </si>
  <si>
    <t>QUANTIDADE</t>
  </si>
  <si>
    <t>VALOR UNI. MAN. PREVENTIVA</t>
  </si>
  <si>
    <t>VALOR TOTAL</t>
  </si>
  <si>
    <t>10.000 / 12.000</t>
  </si>
  <si>
    <t>21.000 / 22.000</t>
  </si>
  <si>
    <t>TOTAL</t>
  </si>
  <si>
    <t>SERVIÇO</t>
  </si>
  <si>
    <t>POTÊNCIA (BTUs)</t>
  </si>
  <si>
    <t>Troca de Compressor</t>
  </si>
  <si>
    <t>Troca de Motor Ventilador</t>
  </si>
  <si>
    <t>Troca de Placa Eletrônica de Comando</t>
  </si>
  <si>
    <t>Troca de Válvula de Expansão</t>
  </si>
  <si>
    <t>Troca de Capacitor / Contatora / Relé de proteção</t>
  </si>
  <si>
    <t>Reparo de vazamento na linha e recarga gás refrigerante / Troca válvula de serviço</t>
  </si>
  <si>
    <t>Troca de Termostato</t>
  </si>
  <si>
    <t>Instalação de novo dreno</t>
  </si>
  <si>
    <t>Troca de Pressostato de alta e baixa</t>
  </si>
  <si>
    <t>Troca de Hélice</t>
  </si>
  <si>
    <t>Troca de Motor Ventilador da Condensadora / Evaporadora</t>
  </si>
  <si>
    <t>Troca de Hélice / Turbina</t>
  </si>
  <si>
    <t>TABELA PREVENTIVA BANGU - TIPO ACJ</t>
  </si>
  <si>
    <t>TABELA PREVENTIVA BANGU - TIPO SPLIT</t>
  </si>
  <si>
    <t>UPA REALENGO</t>
  </si>
  <si>
    <t>TABELA PREVENTIVA REALENGO - TIPO ACJ</t>
  </si>
  <si>
    <t>TABELA PREVENTIVA REALENGO - TIPO SPLIT</t>
  </si>
  <si>
    <t>UPA N. IGUAÇU I (CABUÇU)</t>
  </si>
  <si>
    <t>TABELA PREVENTIVA N. IGUAÇU I (CABUÇU) - TIPO SPLIT</t>
  </si>
  <si>
    <t>TABELA CORRETIVA N. IGUAÇU I (CABUÇU) - TIPO SPLIT</t>
  </si>
  <si>
    <t>17.500 / 18.000</t>
  </si>
  <si>
    <t>20.000 / 21.000</t>
  </si>
  <si>
    <t>27.000 / 30.000</t>
  </si>
  <si>
    <t>TABELA PREVENTIVA N. IGUAÇU I (CABUÇU) - TIPO ACJ</t>
  </si>
  <si>
    <t>UPA N. IGUAÇU II (BOTAFOGO)</t>
  </si>
  <si>
    <t>TABELA PREVENTIVA N. IGUAÇU II (BOTAFOGO) - TIPO ACJ</t>
  </si>
  <si>
    <t>TABELA PREVENTIVA N. IGUAÇU II (BOTAFOGO) - TIPO SPLIT</t>
  </si>
  <si>
    <t>UPA MESQUITA</t>
  </si>
  <si>
    <t>TABELA PREVENTIVA MESQUITA - TIPO ACJ</t>
  </si>
  <si>
    <t>TABELA PREVENTIVA MESQUITA - TIPO SPLIT</t>
  </si>
  <si>
    <t>UPA ENG. NOVO</t>
  </si>
  <si>
    <t>TABELA PREVENTIVA ENG. NOVO - TIPO ACJ</t>
  </si>
  <si>
    <t>TABELA PREVENTIVA ENG. NOVO - TIPO SPLIT</t>
  </si>
  <si>
    <t>UPA ILHA DO GOV.</t>
  </si>
  <si>
    <t>TABELA PREVENTIVA ILHA DO GOV. - TIPO ACJ</t>
  </si>
  <si>
    <t>TABELA PREVENTIVA ILHA DO GOV. - TIPO SPLIT</t>
  </si>
  <si>
    <t>UPA IRAJÁ</t>
  </si>
  <si>
    <t>TABELA PREVENTIVA IRAJÁ - TIPO ACJ</t>
  </si>
  <si>
    <t>TABELA PREVENTIVA IRAJÁ - TIPO SPLIT</t>
  </si>
  <si>
    <t>UPA SEAP</t>
  </si>
  <si>
    <t>TABELA PREVENTIVA SEAP - TIPO ACJ</t>
  </si>
  <si>
    <t>TABELA PREVENTIVA SEAP - TIPO SPLIT</t>
  </si>
  <si>
    <t>27.000 / 30000</t>
  </si>
  <si>
    <t>UPA COPACABANA</t>
  </si>
  <si>
    <t>TABELA PREVENTIVA COPACABANA - TIPO ACJ</t>
  </si>
  <si>
    <t>TABELA PREVENTIVA COPACABANA - TIPO SPLIT</t>
  </si>
  <si>
    <t>UPA C. GRANDE I</t>
  </si>
  <si>
    <t>TABELA PREVENTIVA C. GRANDE I - TIPO ACJ</t>
  </si>
  <si>
    <t>TABELA PREVENTIVA C. GRANDE I - TIPO SPLIT</t>
  </si>
  <si>
    <t>UPA C. GRANDE II</t>
  </si>
  <si>
    <t>TABELA PREVENTIVA C. GRANDE II - TIPO ACJ</t>
  </si>
  <si>
    <t>TABELA PREVENTIVA C. GRANDE II - TIPO SPLIT</t>
  </si>
  <si>
    <t>UPA ITABORAÍ</t>
  </si>
  <si>
    <t>TABELA PREVENTIVA ITABORAÍ - TIPO ACJ</t>
  </si>
  <si>
    <t>TABELA PREVENTIVA ITABORAÍ - TIPO SPLIT</t>
  </si>
  <si>
    <t>7.500 / 9.000</t>
  </si>
  <si>
    <t>UPA SANTA CRUZ</t>
  </si>
  <si>
    <t>TABELA PREVENTIVA SANTA CRUZ - TIPO ACJ</t>
  </si>
  <si>
    <t>TABELA PREVENTIVA SANTA CRUZ - TIPO SPLIT</t>
  </si>
  <si>
    <t>UPA BOTAFOGO</t>
  </si>
  <si>
    <t>TABELA PREVENTIVA BOTAFOGO - TIPO ACJ</t>
  </si>
  <si>
    <t>TABELA PREVENTIVA BOTAFOGO - TIPO SPLIT</t>
  </si>
  <si>
    <t>UPA MARÉ</t>
  </si>
  <si>
    <t>TABELA PREVENTIVA MARÉ - TIPO ACJ</t>
  </si>
  <si>
    <t>TABELA PREVENTIVA MARÉ - TIPO SPLIT</t>
  </si>
  <si>
    <t>UPA TIJUCA</t>
  </si>
  <si>
    <t>TABELA PREVENTIVA TIJUCA - TIPO ACJ</t>
  </si>
  <si>
    <t>UPA JACAREPAGUÁ</t>
  </si>
  <si>
    <t>TABELA PREVENTIVA JACAREPAGUÁ - TIPO ACJ</t>
  </si>
  <si>
    <t>TABELA PREVENTIVA JACAREPAGUÁ - TIPO SPLIT</t>
  </si>
  <si>
    <t>17.000 / 18.000</t>
  </si>
  <si>
    <t>20.000 / 21.000 / 22.000</t>
  </si>
  <si>
    <t>UPA M. HERMES</t>
  </si>
  <si>
    <t>TABELA PREVENTIVA M. HERMES - TIPO ACJ</t>
  </si>
  <si>
    <t>UPA R. ALBUQUERQUE</t>
  </si>
  <si>
    <t>TABELA PREVENTIVA R. ALBUQUERQUE - TIPO ACJ</t>
  </si>
  <si>
    <t>TABELA PREVENTIVA R. ALBUQUERQUE- TIPO SPLIT</t>
  </si>
  <si>
    <t>UPA S. PEDRO DA ALDEIA</t>
  </si>
  <si>
    <t>TABELA PREVENTIVA S. PEDRO DA ALDEIA - TIPO ACJ</t>
  </si>
  <si>
    <t>TABELA PREVENTIVA S. PEDRO DA ALDEIA - TIPO SPLIT</t>
  </si>
  <si>
    <t>10.000 / 12000</t>
  </si>
  <si>
    <t>UPA NITERÓI (FONSECA)</t>
  </si>
  <si>
    <t>TABELA PREVENTIVA NITERÓI (FONSECA) - TIPO ACJ</t>
  </si>
  <si>
    <t>TABELA PREVENTIVA NITERÓI (FONSECA) - TIPO SPLIT</t>
  </si>
  <si>
    <t>UPA CAMPOS DOS GOYTACAZES</t>
  </si>
  <si>
    <t>TABELA PREVENTIVA C. DOS GOYTACAZES - TIPO ACJ</t>
  </si>
  <si>
    <t>TABELA PREVENTIVA C. DOS GOYTACAZES - TIPO SPLIT</t>
  </si>
  <si>
    <t>UPA QUEIMADOS</t>
  </si>
  <si>
    <t>TABELA PREVENTIVA QUEIMADOS - TIPO ACJ</t>
  </si>
  <si>
    <t>TABELA PREVENTIVA QUEIMADOS - TIPO SPLIT</t>
  </si>
  <si>
    <t>18.000 / 19.000</t>
  </si>
  <si>
    <t>TOTAL PREV. C/ BDI MENSAL</t>
  </si>
  <si>
    <t>TIPO ACJ</t>
  </si>
  <si>
    <t>PROJEÇÃO ANUAL DE OCORRÊNCIA</t>
  </si>
  <si>
    <t>CUSTO PROJEÇÃO ANUAL  TOTAL  / TIPO DE APARELHO</t>
  </si>
  <si>
    <t>QUANT. DE APARELHOS</t>
  </si>
  <si>
    <t>TOTAL POR TIPO DE APARELHO</t>
  </si>
  <si>
    <t>TOTAL CORRETIVA ACJ</t>
  </si>
  <si>
    <t>TIPO SPLIT</t>
  </si>
  <si>
    <t>TOTAL CORRETIVA SPLIT</t>
  </si>
  <si>
    <t>TABELA CORRETIVA N. IGUAÇU I (CABUÇU) - TIPO ACJ</t>
  </si>
  <si>
    <t>TOTAL DA CORRETIVA C/ BDI</t>
  </si>
  <si>
    <t>TOTAL PREVENTIVA MENSAL</t>
  </si>
  <si>
    <t>TOTAL CORRETIVA MESAL</t>
  </si>
  <si>
    <t>TOTAL CONTRATO MENSAL</t>
  </si>
  <si>
    <t>58.000 /60.000</t>
  </si>
  <si>
    <t>29.000 / 30.000</t>
  </si>
  <si>
    <t>Instalação de aparelho</t>
  </si>
  <si>
    <t>LOTE 1</t>
  </si>
  <si>
    <t>LOTE 2</t>
  </si>
  <si>
    <t>LOTE 3</t>
  </si>
  <si>
    <t>UNIDADES</t>
  </si>
  <si>
    <t>UPA NOVA IGUAÇU I (CABUÇU)</t>
  </si>
  <si>
    <t>UPA NOVA IGUAÇU II (BOTAFOGO)</t>
  </si>
  <si>
    <t>UPA ENGENHO NOVO</t>
  </si>
  <si>
    <t>UPA ILHA DO GOVERNADOR</t>
  </si>
  <si>
    <t>LOTE 4</t>
  </si>
  <si>
    <t>LOTE 5</t>
  </si>
  <si>
    <t>UPA CAMPO GRANDE I</t>
  </si>
  <si>
    <t>UPA CAMPO GRANDE II</t>
  </si>
  <si>
    <t>UPA MARECHAL HERMES</t>
  </si>
  <si>
    <t>UPA RICARDO DE ALBUQUERQUE</t>
  </si>
  <si>
    <t>TOTAL MENSAL</t>
  </si>
  <si>
    <t>TOTAL COONTRATO</t>
  </si>
  <si>
    <t>TOTAL PREVENTIVA MENSAL C/BDI</t>
  </si>
  <si>
    <t>VARIÁVEL MENSAL P/  CORRETIVA</t>
  </si>
  <si>
    <t>TOTAL VARÍAVEL MENSAL P/ CORRETIVA C/ BDI</t>
  </si>
  <si>
    <t>UPA VALENÇA</t>
  </si>
  <si>
    <t>SEAP</t>
  </si>
  <si>
    <t>UPA SÃO PDRO A ALDEIA</t>
  </si>
  <si>
    <t>UPA CAMPO DOS GOYTACAZES</t>
  </si>
  <si>
    <t>BDI PREV. (   %)</t>
  </si>
  <si>
    <t>BDI CORRETIVA (    )</t>
  </si>
  <si>
    <t>BDI (       )</t>
  </si>
  <si>
    <t>TOTAL CORRETIVA MENSAL</t>
  </si>
  <si>
    <t>ANEXO 11.1 - MODELO DE PROPOSTA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</si>
</sst>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u/>
      <sz val="1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4">
    <xf numFmtId="0" fontId="0" fillId="0" borderId="0" xfId="0"/>
    <xf numFmtId="0" fontId="0" fillId="0" borderId="9" xfId="0" applyNumberFormat="1" applyBorder="1"/>
    <xf numFmtId="3" fontId="0" fillId="0" borderId="10" xfId="0" applyNumberFormat="1" applyBorder="1" applyAlignment="1">
      <alignment horizontal="left" indent="1"/>
    </xf>
    <xf numFmtId="0" fontId="0" fillId="0" borderId="11" xfId="0" applyNumberFormat="1" applyBorder="1"/>
    <xf numFmtId="3" fontId="0" fillId="0" borderId="12" xfId="0" applyNumberFormat="1" applyBorder="1" applyAlignment="1">
      <alignment horizontal="left" indent="1"/>
    </xf>
    <xf numFmtId="0" fontId="0" fillId="0" borderId="13" xfId="0" applyNumberFormat="1" applyBorder="1"/>
    <xf numFmtId="0" fontId="2" fillId="3" borderId="12" xfId="0" applyFont="1" applyFill="1" applyBorder="1"/>
    <xf numFmtId="0" fontId="2" fillId="3" borderId="14" xfId="0" applyFont="1" applyFill="1" applyBorder="1" applyAlignment="1">
      <alignment horizontal="right"/>
    </xf>
    <xf numFmtId="0" fontId="0" fillId="3" borderId="15" xfId="0" applyNumberFormat="1" applyFill="1" applyBorder="1"/>
    <xf numFmtId="0" fontId="2" fillId="3" borderId="8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3" fontId="0" fillId="0" borderId="18" xfId="0" applyNumberFormat="1" applyBorder="1" applyAlignment="1">
      <alignment horizontal="left" indent="1"/>
    </xf>
    <xf numFmtId="0" fontId="0" fillId="0" borderId="19" xfId="0" applyNumberFormat="1" applyBorder="1"/>
    <xf numFmtId="0" fontId="0" fillId="0" borderId="0" xfId="0"/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4" fontId="7" fillId="0" borderId="4" xfId="1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44" fontId="0" fillId="0" borderId="9" xfId="0" applyNumberFormat="1" applyBorder="1"/>
    <xf numFmtId="44" fontId="0" fillId="0" borderId="11" xfId="0" applyNumberFormat="1" applyBorder="1"/>
    <xf numFmtId="0" fontId="0" fillId="3" borderId="8" xfId="0" applyFill="1" applyBorder="1"/>
    <xf numFmtId="0" fontId="0" fillId="3" borderId="10" xfId="0" applyFill="1" applyBorder="1"/>
    <xf numFmtId="44" fontId="2" fillId="0" borderId="13" xfId="0" applyNumberFormat="1" applyFont="1" applyBorder="1"/>
    <xf numFmtId="0" fontId="0" fillId="0" borderId="0" xfId="0"/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3" fontId="3" fillId="0" borderId="15" xfId="0" applyNumberFormat="1" applyFont="1" applyBorder="1" applyAlignment="1">
      <alignment horizontal="center" vertical="center"/>
    </xf>
    <xf numFmtId="44" fontId="7" fillId="0" borderId="4" xfId="1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3" fontId="0" fillId="0" borderId="38" xfId="0" applyNumberFormat="1" applyBorder="1" applyAlignment="1">
      <alignment horizontal="left" indent="1"/>
    </xf>
    <xf numFmtId="0" fontId="0" fillId="0" borderId="27" xfId="0" applyNumberFormat="1" applyBorder="1"/>
    <xf numFmtId="0" fontId="3" fillId="2" borderId="4" xfId="0" applyFont="1" applyFill="1" applyBorder="1" applyAlignment="1">
      <alignment horizontal="center" vertical="center" wrapText="1"/>
    </xf>
    <xf numFmtId="44" fontId="7" fillId="0" borderId="4" xfId="1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4" fontId="7" fillId="0" borderId="4" xfId="1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4" fontId="7" fillId="0" borderId="4" xfId="1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4" fontId="7" fillId="0" borderId="4" xfId="1" applyFont="1" applyBorder="1" applyAlignment="1">
      <alignment horizontal="center" vertical="center"/>
    </xf>
    <xf numFmtId="3" fontId="3" fillId="0" borderId="34" xfId="0" applyNumberFormat="1" applyFont="1" applyBorder="1" applyAlignment="1">
      <alignment horizontal="center" vertical="center" wrapText="1"/>
    </xf>
    <xf numFmtId="3" fontId="3" fillId="0" borderId="35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44" fontId="7" fillId="0" borderId="4" xfId="1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44" fontId="7" fillId="0" borderId="4" xfId="1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44" fontId="2" fillId="0" borderId="0" xfId="0" applyNumberFormat="1" applyFont="1" applyBorder="1"/>
    <xf numFmtId="0" fontId="2" fillId="0" borderId="0" xfId="0" applyFont="1" applyFill="1" applyBorder="1"/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44" fontId="7" fillId="0" borderId="4" xfId="1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44" fontId="7" fillId="0" borderId="0" xfId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vertical="center"/>
    </xf>
    <xf numFmtId="44" fontId="7" fillId="0" borderId="4" xfId="1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0" fontId="0" fillId="0" borderId="0" xfId="0"/>
    <xf numFmtId="0" fontId="0" fillId="0" borderId="0" xfId="0" applyAlignment="1">
      <alignment horizontal="center" vertical="center"/>
    </xf>
    <xf numFmtId="3" fontId="0" fillId="0" borderId="8" xfId="0" applyNumberFormat="1" applyBorder="1" applyAlignment="1">
      <alignment horizontal="left" indent="1"/>
    </xf>
    <xf numFmtId="0" fontId="0" fillId="0" borderId="0" xfId="0"/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3" fontId="3" fillId="0" borderId="26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 wrapText="1"/>
    </xf>
    <xf numFmtId="44" fontId="7" fillId="0" borderId="4" xfId="1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44" fontId="7" fillId="0" borderId="7" xfId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3" fontId="6" fillId="0" borderId="15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44" fontId="7" fillId="0" borderId="4" xfId="1" applyFont="1" applyBorder="1" applyAlignment="1">
      <alignment horizontal="center" vertical="center"/>
    </xf>
    <xf numFmtId="0" fontId="7" fillId="0" borderId="0" xfId="0" applyFont="1"/>
    <xf numFmtId="0" fontId="7" fillId="0" borderId="4" xfId="0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right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/>
    </xf>
    <xf numFmtId="44" fontId="7" fillId="0" borderId="4" xfId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/>
    </xf>
    <xf numFmtId="44" fontId="7" fillId="0" borderId="4" xfId="1" applyFont="1" applyBorder="1" applyAlignment="1">
      <alignment horizontal="center" vertical="center"/>
    </xf>
    <xf numFmtId="0" fontId="0" fillId="0" borderId="43" xfId="0" applyNumberFormat="1" applyBorder="1"/>
    <xf numFmtId="0" fontId="6" fillId="2" borderId="7" xfId="0" applyFont="1" applyFill="1" applyBorder="1" applyAlignment="1">
      <alignment horizontal="right" vertical="center"/>
    </xf>
    <xf numFmtId="44" fontId="7" fillId="0" borderId="7" xfId="2" applyFont="1" applyBorder="1" applyAlignment="1">
      <alignment horizontal="center" vertical="center"/>
    </xf>
    <xf numFmtId="44" fontId="7" fillId="0" borderId="4" xfId="2" applyFont="1" applyBorder="1" applyAlignment="1">
      <alignment horizontal="center" vertical="center"/>
    </xf>
    <xf numFmtId="44" fontId="7" fillId="0" borderId="19" xfId="2" applyFont="1" applyBorder="1" applyAlignment="1">
      <alignment horizontal="center" vertical="center"/>
    </xf>
    <xf numFmtId="44" fontId="7" fillId="0" borderId="11" xfId="2" applyFont="1" applyBorder="1" applyAlignment="1">
      <alignment horizontal="center" vertical="center"/>
    </xf>
    <xf numFmtId="44" fontId="7" fillId="0" borderId="25" xfId="2" applyFont="1" applyBorder="1" applyAlignment="1">
      <alignment horizontal="center" vertical="center"/>
    </xf>
    <xf numFmtId="44" fontId="7" fillId="0" borderId="13" xfId="2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 wrapText="1"/>
    </xf>
    <xf numFmtId="44" fontId="7" fillId="0" borderId="8" xfId="2" applyFont="1" applyBorder="1" applyAlignment="1">
      <alignment horizontal="center" vertical="center"/>
    </xf>
    <xf numFmtId="44" fontId="7" fillId="0" borderId="10" xfId="2" applyFont="1" applyBorder="1" applyAlignment="1">
      <alignment horizontal="center" vertical="center"/>
    </xf>
    <xf numFmtId="44" fontId="7" fillId="0" borderId="12" xfId="2" applyFont="1" applyBorder="1" applyAlignment="1">
      <alignment horizontal="center" vertical="center"/>
    </xf>
    <xf numFmtId="44" fontId="7" fillId="0" borderId="29" xfId="2" applyFont="1" applyBorder="1" applyAlignment="1">
      <alignment horizontal="center" vertical="center"/>
    </xf>
    <xf numFmtId="44" fontId="7" fillId="0" borderId="9" xfId="2" applyFont="1" applyBorder="1" applyAlignment="1">
      <alignment horizontal="center" vertical="center"/>
    </xf>
    <xf numFmtId="44" fontId="7" fillId="0" borderId="4" xfId="2" applyFont="1" applyBorder="1" applyAlignment="1">
      <alignment vertical="center"/>
    </xf>
    <xf numFmtId="44" fontId="7" fillId="0" borderId="18" xfId="2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 wrapText="1"/>
    </xf>
    <xf numFmtId="44" fontId="7" fillId="0" borderId="6" xfId="2" applyFont="1" applyBorder="1" applyAlignment="1">
      <alignment horizontal="center" vertical="center"/>
    </xf>
    <xf numFmtId="44" fontId="7" fillId="0" borderId="27" xfId="2" applyFont="1" applyBorder="1" applyAlignment="1">
      <alignment horizontal="center" vertical="center"/>
    </xf>
    <xf numFmtId="44" fontId="7" fillId="0" borderId="9" xfId="2" applyFont="1" applyBorder="1" applyAlignment="1">
      <alignment vertical="center"/>
    </xf>
    <xf numFmtId="44" fontId="7" fillId="0" borderId="11" xfId="2" applyFont="1" applyBorder="1" applyAlignment="1">
      <alignment vertical="center"/>
    </xf>
    <xf numFmtId="44" fontId="7" fillId="0" borderId="27" xfId="2" applyFont="1" applyBorder="1" applyAlignment="1">
      <alignment vertical="center"/>
    </xf>
    <xf numFmtId="44" fontId="7" fillId="0" borderId="38" xfId="2" applyFont="1" applyBorder="1" applyAlignment="1">
      <alignment horizontal="center" vertical="center"/>
    </xf>
    <xf numFmtId="44" fontId="7" fillId="0" borderId="11" xfId="2" applyFont="1" applyBorder="1"/>
    <xf numFmtId="0" fontId="2" fillId="3" borderId="44" xfId="0" applyFont="1" applyFill="1" applyBorder="1" applyAlignment="1">
      <alignment horizontal="right"/>
    </xf>
    <xf numFmtId="0" fontId="0" fillId="3" borderId="35" xfId="0" applyNumberFormat="1" applyFill="1" applyBorder="1"/>
    <xf numFmtId="3" fontId="4" fillId="0" borderId="0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44" fontId="7" fillId="0" borderId="12" xfId="0" applyNumberFormat="1" applyFont="1" applyBorder="1" applyAlignment="1">
      <alignment horizontal="center" vertical="center"/>
    </xf>
    <xf numFmtId="0" fontId="1" fillId="0" borderId="0" xfId="0" applyFont="1"/>
    <xf numFmtId="0" fontId="6" fillId="2" borderId="44" xfId="0" applyFont="1" applyFill="1" applyBorder="1" applyAlignment="1">
      <alignment horizontal="center" vertical="center" wrapText="1"/>
    </xf>
    <xf numFmtId="44" fontId="1" fillId="0" borderId="23" xfId="2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44" fontId="7" fillId="0" borderId="25" xfId="0" applyNumberFormat="1" applyFont="1" applyBorder="1" applyAlignment="1">
      <alignment horizontal="center" vertical="center"/>
    </xf>
    <xf numFmtId="44" fontId="7" fillId="0" borderId="13" xfId="0" applyNumberFormat="1" applyFont="1" applyBorder="1" applyAlignment="1">
      <alignment horizontal="center" vertical="center"/>
    </xf>
    <xf numFmtId="44" fontId="7" fillId="0" borderId="23" xfId="2" applyFont="1" applyBorder="1" applyAlignment="1">
      <alignment horizontal="center" vertical="center"/>
    </xf>
    <xf numFmtId="44" fontId="0" fillId="0" borderId="0" xfId="0" applyNumberFormat="1"/>
    <xf numFmtId="0" fontId="2" fillId="0" borderId="20" xfId="0" applyFont="1" applyBorder="1" applyAlignment="1">
      <alignment horizontal="right"/>
    </xf>
    <xf numFmtId="44" fontId="2" fillId="0" borderId="21" xfId="0" applyNumberFormat="1" applyFont="1" applyBorder="1"/>
    <xf numFmtId="0" fontId="9" fillId="0" borderId="3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/>
    </xf>
    <xf numFmtId="44" fontId="4" fillId="0" borderId="8" xfId="2" applyFont="1" applyBorder="1" applyAlignment="1">
      <alignment horizontal="center" vertical="center"/>
    </xf>
    <xf numFmtId="44" fontId="4" fillId="0" borderId="10" xfId="2" applyFont="1" applyBorder="1" applyAlignment="1">
      <alignment horizontal="center" vertical="center"/>
    </xf>
    <xf numFmtId="44" fontId="4" fillId="0" borderId="12" xfId="2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 wrapText="1"/>
    </xf>
    <xf numFmtId="44" fontId="0" fillId="0" borderId="23" xfId="2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9" fillId="0" borderId="37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4" fontId="0" fillId="0" borderId="23" xfId="0" applyNumberForma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44" fontId="7" fillId="0" borderId="23" xfId="0" applyNumberFormat="1" applyFont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44" fontId="7" fillId="0" borderId="30" xfId="2" applyFont="1" applyBorder="1" applyAlignment="1">
      <alignment horizontal="center" vertical="center"/>
    </xf>
    <xf numFmtId="44" fontId="7" fillId="0" borderId="32" xfId="2" applyFont="1" applyBorder="1" applyAlignment="1">
      <alignment horizontal="center" vertical="center"/>
    </xf>
    <xf numFmtId="44" fontId="4" fillId="0" borderId="38" xfId="2" applyFont="1" applyBorder="1" applyAlignment="1">
      <alignment horizontal="center" vertical="center"/>
    </xf>
    <xf numFmtId="44" fontId="4" fillId="0" borderId="29" xfId="2" applyFont="1" applyBorder="1" applyAlignment="1">
      <alignment horizontal="center" vertical="center"/>
    </xf>
    <xf numFmtId="44" fontId="4" fillId="0" borderId="9" xfId="2" applyFont="1" applyBorder="1" applyAlignment="1">
      <alignment horizontal="center" vertical="center"/>
    </xf>
    <xf numFmtId="44" fontId="4" fillId="0" borderId="4" xfId="2" applyFont="1" applyBorder="1" applyAlignment="1">
      <alignment horizontal="center" vertical="center"/>
    </xf>
    <xf numFmtId="44" fontId="4" fillId="0" borderId="11" xfId="2" applyFont="1" applyBorder="1" applyAlignment="1">
      <alignment horizontal="center" vertical="center"/>
    </xf>
    <xf numFmtId="44" fontId="4" fillId="0" borderId="6" xfId="2" applyFont="1" applyBorder="1" applyAlignment="1">
      <alignment horizontal="center" vertical="center"/>
    </xf>
    <xf numFmtId="44" fontId="4" fillId="0" borderId="27" xfId="2" applyFont="1" applyBorder="1" applyAlignment="1">
      <alignment horizontal="center" vertical="center"/>
    </xf>
    <xf numFmtId="44" fontId="4" fillId="0" borderId="25" xfId="2" applyFont="1" applyBorder="1" applyAlignment="1">
      <alignment horizontal="center" vertical="center"/>
    </xf>
    <xf numFmtId="44" fontId="4" fillId="0" borderId="13" xfId="2" applyFont="1" applyBorder="1" applyAlignment="1">
      <alignment horizontal="center" vertical="center"/>
    </xf>
    <xf numFmtId="44" fontId="4" fillId="0" borderId="5" xfId="2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 wrapText="1"/>
    </xf>
    <xf numFmtId="44" fontId="7" fillId="0" borderId="31" xfId="2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44" fontId="7" fillId="0" borderId="46" xfId="2" applyFont="1" applyBorder="1" applyAlignment="1">
      <alignment horizontal="center" vertical="center"/>
    </xf>
    <xf numFmtId="44" fontId="4" fillId="0" borderId="23" xfId="2" applyFont="1" applyBorder="1" applyAlignment="1">
      <alignment horizontal="center" vertical="center"/>
    </xf>
    <xf numFmtId="44" fontId="0" fillId="0" borderId="0" xfId="2" applyFont="1"/>
    <xf numFmtId="0" fontId="6" fillId="2" borderId="4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0" fillId="0" borderId="4" xfId="0" applyNumberFormat="1" applyBorder="1" applyAlignment="1">
      <alignment horizontal="left" indent="1"/>
    </xf>
    <xf numFmtId="0" fontId="0" fillId="0" borderId="4" xfId="0" applyNumberFormat="1" applyBorder="1"/>
    <xf numFmtId="3" fontId="0" fillId="0" borderId="7" xfId="0" applyNumberFormat="1" applyBorder="1" applyAlignment="1">
      <alignment horizontal="left" indent="1"/>
    </xf>
    <xf numFmtId="0" fontId="0" fillId="0" borderId="7" xfId="0" applyNumberFormat="1" applyBorder="1"/>
    <xf numFmtId="44" fontId="1" fillId="0" borderId="0" xfId="2" applyFont="1" applyBorder="1" applyAlignment="1">
      <alignment horizontal="center" vertical="center"/>
    </xf>
    <xf numFmtId="44" fontId="7" fillId="0" borderId="0" xfId="2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 wrapText="1"/>
    </xf>
    <xf numFmtId="44" fontId="7" fillId="0" borderId="54" xfId="2" applyFont="1" applyBorder="1" applyAlignment="1">
      <alignment horizontal="center" vertical="center"/>
    </xf>
    <xf numFmtId="44" fontId="7" fillId="0" borderId="41" xfId="2" applyFont="1" applyBorder="1" applyAlignment="1">
      <alignment horizontal="center" vertical="center"/>
    </xf>
    <xf numFmtId="44" fontId="7" fillId="0" borderId="55" xfId="2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0" fillId="0" borderId="0" xfId="0" applyFill="1"/>
    <xf numFmtId="1" fontId="7" fillId="0" borderId="10" xfId="2" applyNumberFormat="1" applyFont="1" applyBorder="1" applyAlignment="1">
      <alignment horizontal="center" vertical="center"/>
    </xf>
    <xf numFmtId="1" fontId="7" fillId="0" borderId="4" xfId="2" applyNumberFormat="1" applyFont="1" applyBorder="1" applyAlignment="1">
      <alignment horizontal="center" vertical="center"/>
    </xf>
    <xf numFmtId="1" fontId="7" fillId="0" borderId="11" xfId="2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1" fontId="7" fillId="0" borderId="11" xfId="2" applyNumberFormat="1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3" fontId="0" fillId="0" borderId="56" xfId="0" applyNumberFormat="1" applyBorder="1" applyAlignment="1">
      <alignment horizontal="left" indent="1"/>
    </xf>
    <xf numFmtId="0" fontId="0" fillId="0" borderId="57" xfId="0" applyNumberFormat="1" applyBorder="1"/>
    <xf numFmtId="0" fontId="2" fillId="0" borderId="0" xfId="0" applyFont="1" applyFill="1" applyBorder="1" applyAlignment="1">
      <alignment horizontal="right"/>
    </xf>
    <xf numFmtId="0" fontId="0" fillId="0" borderId="0" xfId="0" applyNumberFormat="1" applyFill="1" applyBorder="1"/>
    <xf numFmtId="3" fontId="3" fillId="0" borderId="58" xfId="0" applyNumberFormat="1" applyFont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2" xfId="0" applyNumberFormat="1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0" fillId="0" borderId="44" xfId="0" applyBorder="1"/>
    <xf numFmtId="0" fontId="8" fillId="2" borderId="34" xfId="0" applyFont="1" applyFill="1" applyBorder="1" applyAlignment="1">
      <alignment horizontal="center" vertical="center" wrapText="1"/>
    </xf>
    <xf numFmtId="44" fontId="4" fillId="0" borderId="35" xfId="2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44" fontId="7" fillId="0" borderId="56" xfId="2" applyFont="1" applyBorder="1" applyAlignment="1">
      <alignment horizontal="center" vertical="center"/>
    </xf>
    <xf numFmtId="44" fontId="7" fillId="0" borderId="63" xfId="2" applyFont="1" applyBorder="1" applyAlignment="1">
      <alignment horizontal="center" vertical="center"/>
    </xf>
    <xf numFmtId="44" fontId="7" fillId="0" borderId="57" xfId="2" applyFont="1" applyBorder="1" applyAlignment="1">
      <alignment horizontal="center" vertical="center"/>
    </xf>
    <xf numFmtId="44" fontId="4" fillId="0" borderId="18" xfId="2" applyFont="1" applyBorder="1" applyAlignment="1">
      <alignment horizontal="center" vertical="center"/>
    </xf>
    <xf numFmtId="44" fontId="4" fillId="0" borderId="7" xfId="2" applyFont="1" applyBorder="1" applyAlignment="1">
      <alignment horizontal="center" vertical="center"/>
    </xf>
    <xf numFmtId="44" fontId="4" fillId="0" borderId="19" xfId="2" applyFont="1" applyBorder="1" applyAlignment="1">
      <alignment horizontal="center" vertical="center"/>
    </xf>
    <xf numFmtId="44" fontId="4" fillId="0" borderId="36" xfId="2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 wrapText="1"/>
    </xf>
    <xf numFmtId="44" fontId="7" fillId="0" borderId="44" xfId="2" applyFont="1" applyBorder="1" applyAlignment="1">
      <alignment horizontal="center" vertical="center"/>
    </xf>
    <xf numFmtId="44" fontId="7" fillId="0" borderId="65" xfId="2" applyFont="1" applyBorder="1" applyAlignment="1">
      <alignment horizontal="center" vertical="center"/>
    </xf>
    <xf numFmtId="44" fontId="7" fillId="0" borderId="9" xfId="2" applyFont="1" applyBorder="1"/>
    <xf numFmtId="44" fontId="7" fillId="0" borderId="13" xfId="2" applyFont="1" applyBorder="1"/>
    <xf numFmtId="3" fontId="6" fillId="0" borderId="1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7" fillId="0" borderId="11" xfId="2" applyNumberFormat="1" applyFont="1" applyFill="1" applyBorder="1" applyAlignment="1">
      <alignment horizontal="center" vertical="center"/>
    </xf>
    <xf numFmtId="0" fontId="7" fillId="0" borderId="57" xfId="2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44" fontId="0" fillId="0" borderId="11" xfId="2" applyFont="1" applyBorder="1" applyAlignment="1">
      <alignment horizontal="center" vertical="center"/>
    </xf>
    <xf numFmtId="0" fontId="3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44" fontId="0" fillId="0" borderId="13" xfId="2" applyFont="1" applyBorder="1" applyAlignment="1">
      <alignment horizontal="center" vertical="center"/>
    </xf>
    <xf numFmtId="0" fontId="6" fillId="4" borderId="10" xfId="0" applyFont="1" applyFill="1" applyBorder="1" applyAlignment="1">
      <alignment horizontal="right" vertical="center" wrapText="1"/>
    </xf>
    <xf numFmtId="0" fontId="6" fillId="4" borderId="12" xfId="0" applyFont="1" applyFill="1" applyBorder="1" applyAlignment="1">
      <alignment horizontal="right" vertical="center" wrapText="1"/>
    </xf>
    <xf numFmtId="2" fontId="0" fillId="0" borderId="0" xfId="0" applyNumberFormat="1"/>
    <xf numFmtId="0" fontId="3" fillId="2" borderId="56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44" fontId="7" fillId="0" borderId="35" xfId="2" applyFont="1" applyBorder="1" applyAlignment="1">
      <alignment horizontal="center" vertical="center"/>
    </xf>
    <xf numFmtId="44" fontId="4" fillId="0" borderId="30" xfId="2" applyFont="1" applyBorder="1" applyAlignment="1">
      <alignment horizontal="center" vertical="center"/>
    </xf>
    <xf numFmtId="44" fontId="0" fillId="0" borderId="46" xfId="2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3" fillId="2" borderId="20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51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3" fillId="2" borderId="36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/>
    </xf>
    <xf numFmtId="0" fontId="8" fillId="2" borderId="33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</cellXfs>
  <cellStyles count="3">
    <cellStyle name="Moeda" xfId="2" builtinId="4"/>
    <cellStyle name="Mo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4"/>
  <sheetViews>
    <sheetView showGridLines="0" zoomScaleNormal="100" workbookViewId="0">
      <selection activeCell="G8" sqref="G8"/>
    </sheetView>
  </sheetViews>
  <sheetFormatPr defaultRowHeight="15" x14ac:dyDescent="0.25"/>
  <cols>
    <col min="1" max="1" width="5.140625" style="124" customWidth="1"/>
    <col min="2" max="3" width="25.7109375" style="124" customWidth="1"/>
    <col min="4" max="4" width="6" style="124" bestFit="1" customWidth="1"/>
    <col min="5" max="6" width="25.7109375" style="124" customWidth="1"/>
    <col min="7" max="7" width="6" style="124" bestFit="1" customWidth="1"/>
    <col min="8" max="9" width="25.7109375" style="124" customWidth="1"/>
    <col min="10" max="16384" width="9.140625" style="124"/>
  </cols>
  <sheetData>
    <row r="1" spans="2:9" ht="54" customHeight="1" thickBot="1" x14ac:dyDescent="0.3">
      <c r="B1" s="334" t="s">
        <v>151</v>
      </c>
      <c r="C1" s="334"/>
      <c r="D1" s="334"/>
      <c r="E1" s="334"/>
      <c r="F1" s="334"/>
      <c r="G1" s="334"/>
      <c r="H1" s="334"/>
      <c r="I1" s="334"/>
    </row>
    <row r="2" spans="2:9" ht="15.75" thickBot="1" x14ac:dyDescent="0.3">
      <c r="B2" s="339" t="s">
        <v>124</v>
      </c>
      <c r="C2" s="340"/>
      <c r="E2" s="339" t="s">
        <v>125</v>
      </c>
      <c r="F2" s="340"/>
      <c r="H2" s="341" t="s">
        <v>126</v>
      </c>
      <c r="I2" s="342"/>
    </row>
    <row r="3" spans="2:9" ht="42" customHeight="1" x14ac:dyDescent="0.25">
      <c r="B3" s="343" t="s">
        <v>127</v>
      </c>
      <c r="C3" s="318" t="s">
        <v>128</v>
      </c>
      <c r="E3" s="343" t="s">
        <v>127</v>
      </c>
      <c r="F3" s="318" t="s">
        <v>134</v>
      </c>
      <c r="H3" s="337" t="s">
        <v>127</v>
      </c>
      <c r="I3" s="319" t="s">
        <v>145</v>
      </c>
    </row>
    <row r="4" spans="2:9" ht="42" customHeight="1" x14ac:dyDescent="0.25">
      <c r="B4" s="338"/>
      <c r="C4" s="319" t="s">
        <v>129</v>
      </c>
      <c r="E4" s="338"/>
      <c r="F4" s="319" t="s">
        <v>135</v>
      </c>
      <c r="H4" s="338"/>
      <c r="I4" s="320" t="s">
        <v>146</v>
      </c>
    </row>
    <row r="5" spans="2:9" ht="42" customHeight="1" x14ac:dyDescent="0.25">
      <c r="B5" s="338"/>
      <c r="C5" s="319" t="s">
        <v>43</v>
      </c>
      <c r="E5" s="338"/>
      <c r="F5" s="319" t="s">
        <v>72</v>
      </c>
      <c r="H5" s="338"/>
      <c r="I5" s="320" t="s">
        <v>97</v>
      </c>
    </row>
    <row r="6" spans="2:9" ht="42" customHeight="1" x14ac:dyDescent="0.25">
      <c r="B6" s="338"/>
      <c r="C6" s="319" t="s">
        <v>103</v>
      </c>
      <c r="E6" s="338"/>
      <c r="F6" s="319" t="s">
        <v>1</v>
      </c>
      <c r="H6" s="338"/>
      <c r="I6" s="320" t="s">
        <v>78</v>
      </c>
    </row>
    <row r="7" spans="2:9" ht="42" customHeight="1" x14ac:dyDescent="0.25">
      <c r="B7" s="344"/>
      <c r="C7" s="319" t="s">
        <v>143</v>
      </c>
      <c r="E7" s="344"/>
      <c r="F7" s="319" t="s">
        <v>144</v>
      </c>
      <c r="H7" s="344"/>
      <c r="I7" s="320" t="s">
        <v>68</v>
      </c>
    </row>
    <row r="8" spans="2:9" ht="42" customHeight="1" x14ac:dyDescent="0.25">
      <c r="B8" s="322" t="s">
        <v>118</v>
      </c>
      <c r="C8" s="321"/>
      <c r="E8" s="322" t="s">
        <v>118</v>
      </c>
      <c r="F8" s="321">
        <f>SEAP!E3+COPACABANA!E3+BOTAFOGO!E3+MARÉ!E3</f>
        <v>0</v>
      </c>
      <c r="H8" s="322" t="s">
        <v>118</v>
      </c>
      <c r="I8" s="321"/>
    </row>
    <row r="9" spans="2:9" ht="42" customHeight="1" x14ac:dyDescent="0.25">
      <c r="B9" s="322" t="s">
        <v>147</v>
      </c>
      <c r="C9" s="321"/>
      <c r="E9" s="322" t="s">
        <v>147</v>
      </c>
      <c r="F9" s="321"/>
      <c r="H9" s="322" t="s">
        <v>147</v>
      </c>
      <c r="I9" s="321"/>
    </row>
    <row r="10" spans="2:9" ht="42" customHeight="1" x14ac:dyDescent="0.25">
      <c r="B10" s="322" t="s">
        <v>140</v>
      </c>
      <c r="C10" s="321"/>
      <c r="E10" s="322" t="s">
        <v>140</v>
      </c>
      <c r="F10" s="321"/>
      <c r="H10" s="322" t="s">
        <v>140</v>
      </c>
      <c r="I10" s="321"/>
    </row>
    <row r="11" spans="2:9" ht="42" customHeight="1" x14ac:dyDescent="0.25">
      <c r="B11" s="323" t="s">
        <v>141</v>
      </c>
      <c r="C11" s="321"/>
      <c r="E11" s="323" t="s">
        <v>141</v>
      </c>
      <c r="F11" s="321"/>
      <c r="H11" s="323" t="s">
        <v>141</v>
      </c>
      <c r="I11" s="321"/>
    </row>
    <row r="12" spans="2:9" ht="42" customHeight="1" x14ac:dyDescent="0.25">
      <c r="B12" s="322" t="s">
        <v>148</v>
      </c>
      <c r="C12" s="321"/>
      <c r="E12" s="322" t="s">
        <v>148</v>
      </c>
      <c r="F12" s="321"/>
      <c r="H12" s="322" t="s">
        <v>148</v>
      </c>
      <c r="I12" s="321"/>
    </row>
    <row r="13" spans="2:9" ht="42" customHeight="1" x14ac:dyDescent="0.25">
      <c r="B13" s="323" t="s">
        <v>142</v>
      </c>
      <c r="C13" s="321"/>
      <c r="E13" s="323" t="s">
        <v>142</v>
      </c>
      <c r="F13" s="321">
        <f>F12+F11</f>
        <v>0</v>
      </c>
      <c r="H13" s="323" t="s">
        <v>142</v>
      </c>
      <c r="I13" s="321"/>
    </row>
    <row r="14" spans="2:9" ht="42" customHeight="1" x14ac:dyDescent="0.25">
      <c r="B14" s="325" t="s">
        <v>138</v>
      </c>
      <c r="C14" s="321"/>
      <c r="E14" s="325" t="s">
        <v>138</v>
      </c>
      <c r="F14" s="321">
        <f>F13+F10</f>
        <v>0</v>
      </c>
      <c r="H14" s="325" t="s">
        <v>138</v>
      </c>
      <c r="I14" s="321"/>
    </row>
    <row r="15" spans="2:9" ht="42" customHeight="1" thickBot="1" x14ac:dyDescent="0.3">
      <c r="B15" s="326" t="s">
        <v>139</v>
      </c>
      <c r="C15" s="324"/>
      <c r="E15" s="326" t="s">
        <v>139</v>
      </c>
      <c r="F15" s="324">
        <f>F14*6</f>
        <v>0</v>
      </c>
      <c r="H15" s="326" t="s">
        <v>139</v>
      </c>
      <c r="I15" s="324"/>
    </row>
    <row r="16" spans="2:9" ht="15.75" thickBot="1" x14ac:dyDescent="0.3">
      <c r="E16" s="184"/>
      <c r="F16" s="184"/>
    </row>
    <row r="17" spans="2:6" x14ac:dyDescent="0.25">
      <c r="B17" s="335" t="s">
        <v>132</v>
      </c>
      <c r="C17" s="336"/>
      <c r="E17" s="335" t="s">
        <v>133</v>
      </c>
      <c r="F17" s="336"/>
    </row>
    <row r="18" spans="2:6" ht="42" customHeight="1" x14ac:dyDescent="0.25">
      <c r="B18" s="337" t="s">
        <v>127</v>
      </c>
      <c r="C18" s="319" t="s">
        <v>75</v>
      </c>
      <c r="E18" s="337" t="s">
        <v>127</v>
      </c>
      <c r="F18" s="319" t="s">
        <v>83</v>
      </c>
    </row>
    <row r="19" spans="2:6" ht="42" customHeight="1" x14ac:dyDescent="0.25">
      <c r="B19" s="338"/>
      <c r="C19" s="319" t="s">
        <v>59</v>
      </c>
      <c r="E19" s="338"/>
      <c r="F19" s="319" t="s">
        <v>136</v>
      </c>
    </row>
    <row r="20" spans="2:6" ht="42" customHeight="1" x14ac:dyDescent="0.25">
      <c r="B20" s="338"/>
      <c r="C20" s="319" t="s">
        <v>81</v>
      </c>
      <c r="E20" s="338"/>
      <c r="F20" s="319" t="s">
        <v>52</v>
      </c>
    </row>
    <row r="21" spans="2:6" ht="42" customHeight="1" x14ac:dyDescent="0.25">
      <c r="B21" s="338"/>
      <c r="C21" s="320" t="s">
        <v>131</v>
      </c>
      <c r="E21" s="338"/>
      <c r="F21" s="320" t="s">
        <v>137</v>
      </c>
    </row>
    <row r="22" spans="2:6" ht="42" customHeight="1" x14ac:dyDescent="0.25">
      <c r="B22" s="328"/>
      <c r="C22" s="320" t="s">
        <v>130</v>
      </c>
      <c r="E22" s="328"/>
      <c r="F22" s="320" t="s">
        <v>30</v>
      </c>
    </row>
    <row r="23" spans="2:6" ht="42" customHeight="1" x14ac:dyDescent="0.25">
      <c r="B23" s="322" t="s">
        <v>118</v>
      </c>
      <c r="C23" s="321"/>
      <c r="E23" s="322" t="s">
        <v>118</v>
      </c>
      <c r="F23" s="321"/>
    </row>
    <row r="24" spans="2:6" ht="42" customHeight="1" x14ac:dyDescent="0.25">
      <c r="B24" s="322" t="s">
        <v>147</v>
      </c>
      <c r="C24" s="321"/>
      <c r="E24" s="322" t="s">
        <v>147</v>
      </c>
      <c r="F24" s="321"/>
    </row>
    <row r="25" spans="2:6" ht="42" customHeight="1" x14ac:dyDescent="0.25">
      <c r="B25" s="322" t="s">
        <v>140</v>
      </c>
      <c r="C25" s="321"/>
      <c r="D25" s="327"/>
      <c r="E25" s="322" t="s">
        <v>140</v>
      </c>
      <c r="F25" s="321"/>
    </row>
    <row r="26" spans="2:6" ht="42" customHeight="1" x14ac:dyDescent="0.25">
      <c r="B26" s="323" t="s">
        <v>141</v>
      </c>
      <c r="C26" s="321"/>
      <c r="E26" s="323" t="s">
        <v>141</v>
      </c>
      <c r="F26" s="321"/>
    </row>
    <row r="27" spans="2:6" ht="42" customHeight="1" x14ac:dyDescent="0.25">
      <c r="B27" s="322" t="s">
        <v>148</v>
      </c>
      <c r="C27" s="321"/>
      <c r="E27" s="322" t="s">
        <v>148</v>
      </c>
      <c r="F27" s="321"/>
    </row>
    <row r="28" spans="2:6" ht="42" customHeight="1" x14ac:dyDescent="0.25">
      <c r="B28" s="323" t="s">
        <v>142</v>
      </c>
      <c r="C28" s="321"/>
      <c r="E28" s="323" t="s">
        <v>142</v>
      </c>
      <c r="F28" s="321"/>
    </row>
    <row r="29" spans="2:6" ht="42" customHeight="1" x14ac:dyDescent="0.25">
      <c r="B29" s="325" t="s">
        <v>138</v>
      </c>
      <c r="C29" s="321"/>
      <c r="E29" s="325" t="s">
        <v>138</v>
      </c>
      <c r="F29" s="321"/>
    </row>
    <row r="30" spans="2:6" ht="42" customHeight="1" thickBot="1" x14ac:dyDescent="0.3">
      <c r="B30" s="326" t="s">
        <v>139</v>
      </c>
      <c r="C30" s="324"/>
      <c r="E30" s="326" t="s">
        <v>139</v>
      </c>
      <c r="F30" s="324"/>
    </row>
    <row r="31" spans="2:6" ht="35.1" customHeight="1" x14ac:dyDescent="0.25"/>
    <row r="32" spans="2:6" ht="35.1" customHeight="1" x14ac:dyDescent="0.25"/>
    <row r="35" ht="35.1" customHeight="1" x14ac:dyDescent="0.25"/>
    <row r="39" ht="35.1" customHeight="1" x14ac:dyDescent="0.25"/>
    <row r="42" ht="35.1" customHeight="1" x14ac:dyDescent="0.25"/>
    <row r="43" ht="35.1" customHeight="1" x14ac:dyDescent="0.25"/>
    <row r="44" ht="35.1" customHeight="1" x14ac:dyDescent="0.25"/>
    <row r="45" ht="35.1" customHeight="1" x14ac:dyDescent="0.25"/>
    <row r="46" ht="35.1" customHeight="1" x14ac:dyDescent="0.25"/>
    <row r="47" ht="35.1" customHeight="1" x14ac:dyDescent="0.25"/>
    <row r="48" ht="35.1" customHeight="1" x14ac:dyDescent="0.25"/>
    <row r="49" ht="35.1" customHeight="1" x14ac:dyDescent="0.25"/>
    <row r="50" ht="35.1" customHeight="1" x14ac:dyDescent="0.25"/>
    <row r="51" ht="35.1" customHeight="1" x14ac:dyDescent="0.25"/>
    <row r="53" ht="35.1" customHeight="1" x14ac:dyDescent="0.25"/>
    <row r="54" ht="35.1" customHeight="1" x14ac:dyDescent="0.25"/>
  </sheetData>
  <mergeCells count="11">
    <mergeCell ref="B1:I1"/>
    <mergeCell ref="B17:C17"/>
    <mergeCell ref="E17:F17"/>
    <mergeCell ref="B18:B21"/>
    <mergeCell ref="E18:E21"/>
    <mergeCell ref="B2:C2"/>
    <mergeCell ref="E2:F2"/>
    <mergeCell ref="H2:I2"/>
    <mergeCell ref="B3:B7"/>
    <mergeCell ref="E3:E7"/>
    <mergeCell ref="H3:H7"/>
  </mergeCells>
  <pageMargins left="0.51181102362204722" right="0.51181102362204722" top="0.78740157480314965" bottom="0.78740157480314965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I59"/>
  <sheetViews>
    <sheetView topLeftCell="A40" workbookViewId="0">
      <selection sqref="A1:I59"/>
    </sheetView>
  </sheetViews>
  <sheetFormatPr defaultRowHeight="15" x14ac:dyDescent="0.25"/>
  <cols>
    <col min="1" max="1" width="23.5703125" bestFit="1" customWidth="1"/>
    <col min="2" max="2" width="19" customWidth="1"/>
    <col min="3" max="3" width="15.140625" bestFit="1" customWidth="1"/>
    <col min="4" max="4" width="26.7109375" bestFit="1" customWidth="1"/>
    <col min="5" max="5" width="18.5703125" customWidth="1"/>
    <col min="6" max="6" width="14" bestFit="1" customWidth="1"/>
    <col min="7" max="7" width="17.85546875" customWidth="1"/>
    <col min="8" max="8" width="10.85546875" bestFit="1" customWidth="1"/>
    <col min="9" max="9" width="12.42578125" bestFit="1" customWidth="1"/>
  </cols>
  <sheetData>
    <row r="1" spans="1:9" x14ac:dyDescent="0.25">
      <c r="A1" s="9" t="s">
        <v>0</v>
      </c>
      <c r="B1" s="10" t="s">
        <v>1</v>
      </c>
    </row>
    <row r="2" spans="1:9" ht="15.75" thickBot="1" x14ac:dyDescent="0.3">
      <c r="A2" s="346"/>
      <c r="B2" s="347"/>
    </row>
    <row r="3" spans="1:9" ht="15.75" thickBot="1" x14ac:dyDescent="0.3">
      <c r="A3" s="11" t="s">
        <v>6</v>
      </c>
      <c r="B3" s="12" t="s">
        <v>2</v>
      </c>
      <c r="D3" s="25" t="s">
        <v>118</v>
      </c>
      <c r="E3" s="23">
        <f>D21+I21</f>
        <v>0</v>
      </c>
    </row>
    <row r="4" spans="1:9" ht="15.75" thickBot="1" x14ac:dyDescent="0.3">
      <c r="A4" s="348" t="s">
        <v>3</v>
      </c>
      <c r="B4" s="349"/>
      <c r="D4" s="26" t="s">
        <v>149</v>
      </c>
      <c r="E4" s="24"/>
    </row>
    <row r="5" spans="1:9" ht="15.75" thickBot="1" x14ac:dyDescent="0.3">
      <c r="A5" s="13">
        <v>10000</v>
      </c>
      <c r="B5" s="14">
        <v>3</v>
      </c>
      <c r="D5" s="6" t="s">
        <v>107</v>
      </c>
      <c r="E5" s="27">
        <f>E4+E3</f>
        <v>0</v>
      </c>
    </row>
    <row r="6" spans="1:9" x14ac:dyDescent="0.25">
      <c r="A6" s="2">
        <v>12000</v>
      </c>
      <c r="B6" s="3">
        <v>3</v>
      </c>
      <c r="D6" s="25" t="s">
        <v>119</v>
      </c>
      <c r="E6" s="23">
        <f>(E40+E59)/12</f>
        <v>0</v>
      </c>
    </row>
    <row r="7" spans="1:9" x14ac:dyDescent="0.25">
      <c r="A7" s="2">
        <v>18000</v>
      </c>
      <c r="B7" s="3">
        <v>12</v>
      </c>
      <c r="D7" s="26" t="s">
        <v>149</v>
      </c>
      <c r="E7" s="24"/>
    </row>
    <row r="8" spans="1:9" ht="15.75" thickBot="1" x14ac:dyDescent="0.3">
      <c r="A8" s="4">
        <v>20000</v>
      </c>
      <c r="B8" s="5">
        <v>12</v>
      </c>
      <c r="D8" s="6" t="s">
        <v>117</v>
      </c>
      <c r="E8" s="27">
        <f>E7+E6</f>
        <v>0</v>
      </c>
    </row>
    <row r="9" spans="1:9" ht="15.75" thickBot="1" x14ac:dyDescent="0.3">
      <c r="A9" s="348" t="s">
        <v>4</v>
      </c>
      <c r="B9" s="349"/>
      <c r="D9" s="185" t="s">
        <v>120</v>
      </c>
      <c r="E9" s="186">
        <f>E8+E5</f>
        <v>0</v>
      </c>
    </row>
    <row r="10" spans="1:9" x14ac:dyDescent="0.25">
      <c r="A10" s="13">
        <v>12000</v>
      </c>
      <c r="B10" s="14">
        <v>4</v>
      </c>
    </row>
    <row r="11" spans="1:9" x14ac:dyDescent="0.25">
      <c r="A11" s="2">
        <v>18000</v>
      </c>
      <c r="B11" s="3">
        <v>3</v>
      </c>
    </row>
    <row r="12" spans="1:9" ht="15.75" thickBot="1" x14ac:dyDescent="0.3">
      <c r="A12" s="4">
        <v>22000</v>
      </c>
      <c r="B12" s="5">
        <v>5</v>
      </c>
    </row>
    <row r="13" spans="1:9" ht="15.75" thickBot="1" x14ac:dyDescent="0.3">
      <c r="A13" s="7" t="s">
        <v>5</v>
      </c>
      <c r="B13" s="8">
        <f>SUM(B5:B8,B10:B12)</f>
        <v>42</v>
      </c>
    </row>
    <row r="16" spans="1:9" ht="15.75" x14ac:dyDescent="0.25">
      <c r="A16" s="345" t="s">
        <v>28</v>
      </c>
      <c r="B16" s="345"/>
      <c r="C16" s="345"/>
      <c r="D16" s="345"/>
      <c r="E16" s="15"/>
      <c r="F16" s="345" t="s">
        <v>29</v>
      </c>
      <c r="G16" s="345"/>
      <c r="H16" s="345"/>
      <c r="I16" s="345"/>
    </row>
    <row r="17" spans="1:9" ht="78.75" x14ac:dyDescent="0.25">
      <c r="A17" s="17" t="s">
        <v>7</v>
      </c>
      <c r="B17" s="17" t="s">
        <v>8</v>
      </c>
      <c r="C17" s="17" t="s">
        <v>9</v>
      </c>
      <c r="D17" s="17" t="s">
        <v>10</v>
      </c>
      <c r="E17" s="15"/>
      <c r="F17" s="17" t="s">
        <v>7</v>
      </c>
      <c r="G17" s="17" t="s">
        <v>8</v>
      </c>
      <c r="H17" s="17" t="s">
        <v>9</v>
      </c>
      <c r="I17" s="17" t="s">
        <v>10</v>
      </c>
    </row>
    <row r="18" spans="1:9" x14ac:dyDescent="0.25">
      <c r="A18" s="21" t="s">
        <v>11</v>
      </c>
      <c r="B18" s="20">
        <v>6</v>
      </c>
      <c r="C18" s="18"/>
      <c r="D18" s="18">
        <f>B18*C18</f>
        <v>0</v>
      </c>
      <c r="E18" s="16"/>
      <c r="F18" s="21">
        <v>12000</v>
      </c>
      <c r="G18" s="20">
        <v>4</v>
      </c>
      <c r="H18" s="18"/>
      <c r="I18" s="18">
        <f>G18*H18</f>
        <v>0</v>
      </c>
    </row>
    <row r="19" spans="1:9" x14ac:dyDescent="0.25">
      <c r="A19" s="21">
        <v>18000</v>
      </c>
      <c r="B19" s="20">
        <v>12</v>
      </c>
      <c r="C19" s="18"/>
      <c r="D19" s="18">
        <f>B19*C19</f>
        <v>0</v>
      </c>
      <c r="E19" s="16"/>
      <c r="F19" s="21">
        <v>18000</v>
      </c>
      <c r="G19" s="20">
        <v>3</v>
      </c>
      <c r="H19" s="18"/>
      <c r="I19" s="18">
        <f>G19*H19</f>
        <v>0</v>
      </c>
    </row>
    <row r="20" spans="1:9" x14ac:dyDescent="0.25">
      <c r="A20" s="21">
        <v>20000</v>
      </c>
      <c r="B20" s="20">
        <v>12</v>
      </c>
      <c r="C20" s="18"/>
      <c r="D20" s="18">
        <f>B20*C20</f>
        <v>0</v>
      </c>
      <c r="E20" s="16"/>
      <c r="F20" s="21" t="s">
        <v>12</v>
      </c>
      <c r="G20" s="20">
        <v>5</v>
      </c>
      <c r="H20" s="18"/>
      <c r="I20" s="18">
        <f>G20*H20</f>
        <v>0</v>
      </c>
    </row>
    <row r="21" spans="1:9" x14ac:dyDescent="0.25">
      <c r="A21" s="19"/>
      <c r="B21" s="19"/>
      <c r="C21" s="22" t="s">
        <v>13</v>
      </c>
      <c r="D21" s="18">
        <f>SUM(D18:D20)</f>
        <v>0</v>
      </c>
      <c r="E21" s="16"/>
      <c r="F21" s="19"/>
      <c r="G21" s="19"/>
      <c r="H21" s="22" t="s">
        <v>13</v>
      </c>
      <c r="I21" s="18">
        <f>SUM(I18:I20)</f>
        <v>0</v>
      </c>
    </row>
    <row r="22" spans="1:9" x14ac:dyDescent="0.25">
      <c r="A22" s="15"/>
      <c r="B22" s="15"/>
      <c r="C22" s="15"/>
      <c r="D22" s="15"/>
      <c r="E22" s="16"/>
    </row>
    <row r="23" spans="1:9" ht="15.75" thickBot="1" x14ac:dyDescent="0.3"/>
    <row r="24" spans="1:9" ht="16.5" thickBot="1" x14ac:dyDescent="0.3">
      <c r="A24" s="359" t="s">
        <v>108</v>
      </c>
      <c r="B24" s="360"/>
      <c r="C24" s="360"/>
      <c r="D24" s="360"/>
      <c r="E24" s="361"/>
    </row>
    <row r="25" spans="1:9" ht="16.5" thickBot="1" x14ac:dyDescent="0.3">
      <c r="A25" s="367" t="s">
        <v>14</v>
      </c>
      <c r="B25" s="368" t="s">
        <v>109</v>
      </c>
      <c r="C25" s="350" t="s">
        <v>15</v>
      </c>
      <c r="D25" s="351"/>
      <c r="E25" s="352"/>
    </row>
    <row r="26" spans="1:9" ht="32.25" thickBot="1" x14ac:dyDescent="0.3">
      <c r="A26" s="357"/>
      <c r="B26" s="358"/>
      <c r="C26" s="69" t="s">
        <v>11</v>
      </c>
      <c r="D26" s="114">
        <v>18000</v>
      </c>
      <c r="E26" s="31">
        <v>20000</v>
      </c>
    </row>
    <row r="27" spans="1:9" ht="15.75" x14ac:dyDescent="0.25">
      <c r="A27" s="127" t="s">
        <v>16</v>
      </c>
      <c r="B27" s="177">
        <v>1</v>
      </c>
      <c r="C27" s="196"/>
      <c r="D27" s="215"/>
      <c r="E27" s="216"/>
    </row>
    <row r="28" spans="1:9" ht="31.5" x14ac:dyDescent="0.25">
      <c r="A28" s="127" t="s">
        <v>17</v>
      </c>
      <c r="B28" s="129">
        <v>2</v>
      </c>
      <c r="C28" s="197"/>
      <c r="D28" s="217"/>
      <c r="E28" s="218"/>
    </row>
    <row r="29" spans="1:9" ht="31.5" x14ac:dyDescent="0.25">
      <c r="A29" s="127" t="s">
        <v>18</v>
      </c>
      <c r="B29" s="129">
        <v>1</v>
      </c>
      <c r="C29" s="197"/>
      <c r="D29" s="217"/>
      <c r="E29" s="218"/>
    </row>
    <row r="30" spans="1:9" ht="31.5" x14ac:dyDescent="0.25">
      <c r="A30" s="127" t="s">
        <v>19</v>
      </c>
      <c r="B30" s="129">
        <v>1</v>
      </c>
      <c r="C30" s="197"/>
      <c r="D30" s="217"/>
      <c r="E30" s="218"/>
    </row>
    <row r="31" spans="1:9" ht="47.25" x14ac:dyDescent="0.25">
      <c r="A31" s="127" t="s">
        <v>20</v>
      </c>
      <c r="B31" s="129">
        <v>3</v>
      </c>
      <c r="C31" s="197"/>
      <c r="D31" s="217"/>
      <c r="E31" s="218"/>
    </row>
    <row r="32" spans="1:9" ht="63" x14ac:dyDescent="0.25">
      <c r="A32" s="127" t="s">
        <v>21</v>
      </c>
      <c r="B32" s="129">
        <v>2</v>
      </c>
      <c r="C32" s="197"/>
      <c r="D32" s="217"/>
      <c r="E32" s="218"/>
    </row>
    <row r="33" spans="1:7" ht="15.75" x14ac:dyDescent="0.25">
      <c r="A33" s="127" t="s">
        <v>22</v>
      </c>
      <c r="B33" s="129">
        <v>2</v>
      </c>
      <c r="C33" s="197"/>
      <c r="D33" s="217"/>
      <c r="E33" s="218"/>
    </row>
    <row r="34" spans="1:7" ht="15.75" x14ac:dyDescent="0.25">
      <c r="A34" s="127" t="s">
        <v>23</v>
      </c>
      <c r="B34" s="129">
        <v>1</v>
      </c>
      <c r="C34" s="197"/>
      <c r="D34" s="217"/>
      <c r="E34" s="218"/>
    </row>
    <row r="35" spans="1:7" ht="31.5" x14ac:dyDescent="0.25">
      <c r="A35" s="127" t="s">
        <v>24</v>
      </c>
      <c r="B35" s="129">
        <v>1</v>
      </c>
      <c r="C35" s="197"/>
      <c r="D35" s="217"/>
      <c r="E35" s="218"/>
    </row>
    <row r="36" spans="1:7" ht="16.5" thickBot="1" x14ac:dyDescent="0.3">
      <c r="A36" s="128" t="s">
        <v>25</v>
      </c>
      <c r="B36" s="130">
        <v>1</v>
      </c>
      <c r="C36" s="214"/>
      <c r="D36" s="219"/>
      <c r="E36" s="220"/>
    </row>
    <row r="37" spans="1:7" ht="38.25" x14ac:dyDescent="0.25">
      <c r="A37" s="124"/>
      <c r="B37" s="178" t="s">
        <v>110</v>
      </c>
      <c r="C37" s="196">
        <f>($B$27*C27)+($B$28*C28)+($B$29*C29)+($B$30*C30)+($B$31*C31)+($B$32*C32)+($B$33*C33)+($B$34*C34)+($B$35*C35)+($B$36*C36)</f>
        <v>0</v>
      </c>
      <c r="D37" s="215">
        <f>($B$27*D27)+($B$28*D28)+($B$29*D29)+($B$30*D30)+($B$31*D31)+($B$32*D32)+($B$33*D33)+($B$34*D34)+($B$35*D35)+($B$36*D36)</f>
        <v>0</v>
      </c>
      <c r="E37" s="216">
        <f>($B$27*E27)+($B$28*E28)+($B$29*E29)+($B$30*E30)+($B$31*E31)+($B$32*E32)+($B$33*E33)+($B$34*E34)+($B$35*E35)+($B$36*E36)</f>
        <v>0</v>
      </c>
    </row>
    <row r="38" spans="1:7" ht="25.5" x14ac:dyDescent="0.25">
      <c r="A38" s="124"/>
      <c r="B38" s="179" t="s">
        <v>111</v>
      </c>
      <c r="C38" s="199">
        <v>6</v>
      </c>
      <c r="D38" s="200">
        <v>12</v>
      </c>
      <c r="E38" s="201">
        <v>12</v>
      </c>
      <c r="G38" s="229"/>
    </row>
    <row r="39" spans="1:7" ht="26.25" thickBot="1" x14ac:dyDescent="0.3">
      <c r="A39" s="124"/>
      <c r="B39" s="180" t="s">
        <v>112</v>
      </c>
      <c r="C39" s="198">
        <f>C38*C37</f>
        <v>0</v>
      </c>
      <c r="D39" s="221">
        <f>D38*D37</f>
        <v>0</v>
      </c>
      <c r="E39" s="222">
        <f>E38*E37</f>
        <v>0</v>
      </c>
      <c r="G39" s="184"/>
    </row>
    <row r="40" spans="1:7" ht="16.5" thickBot="1" x14ac:dyDescent="0.3">
      <c r="A40" s="124"/>
      <c r="B40" s="124"/>
      <c r="C40" s="124"/>
      <c r="D40" s="210" t="s">
        <v>113</v>
      </c>
      <c r="E40" s="223">
        <f>SUM(C39:E39)</f>
        <v>0</v>
      </c>
    </row>
    <row r="41" spans="1:7" ht="15.75" thickBot="1" x14ac:dyDescent="0.3">
      <c r="A41" s="124"/>
      <c r="B41" s="124"/>
      <c r="C41" s="124"/>
      <c r="D41" s="124"/>
      <c r="E41" s="124"/>
    </row>
    <row r="42" spans="1:7" ht="16.5" thickBot="1" x14ac:dyDescent="0.3">
      <c r="A42" s="359" t="s">
        <v>114</v>
      </c>
      <c r="B42" s="360"/>
      <c r="C42" s="360"/>
      <c r="D42" s="360"/>
      <c r="E42" s="361"/>
    </row>
    <row r="43" spans="1:7" ht="16.5" thickBot="1" x14ac:dyDescent="0.3">
      <c r="A43" s="367" t="s">
        <v>14</v>
      </c>
      <c r="B43" s="368" t="s">
        <v>109</v>
      </c>
      <c r="C43" s="350" t="s">
        <v>15</v>
      </c>
      <c r="D43" s="351"/>
      <c r="E43" s="352"/>
    </row>
    <row r="44" spans="1:7" ht="16.5" thickBot="1" x14ac:dyDescent="0.3">
      <c r="A44" s="354"/>
      <c r="B44" s="356"/>
      <c r="C44" s="85">
        <v>12000</v>
      </c>
      <c r="D44" s="87">
        <v>18000</v>
      </c>
      <c r="E44" s="87" t="s">
        <v>12</v>
      </c>
    </row>
    <row r="45" spans="1:7" ht="15.75" x14ac:dyDescent="0.25">
      <c r="A45" s="177" t="s">
        <v>16</v>
      </c>
      <c r="B45" s="177">
        <v>1</v>
      </c>
      <c r="C45" s="196"/>
      <c r="D45" s="215"/>
      <c r="E45" s="216"/>
    </row>
    <row r="46" spans="1:7" ht="63" x14ac:dyDescent="0.25">
      <c r="A46" s="129" t="s">
        <v>26</v>
      </c>
      <c r="B46" s="129">
        <v>2</v>
      </c>
      <c r="C46" s="197"/>
      <c r="D46" s="217"/>
      <c r="E46" s="218"/>
    </row>
    <row r="47" spans="1:7" ht="31.5" x14ac:dyDescent="0.25">
      <c r="A47" s="129" t="s">
        <v>18</v>
      </c>
      <c r="B47" s="129">
        <v>1</v>
      </c>
      <c r="C47" s="197"/>
      <c r="D47" s="217"/>
      <c r="E47" s="218"/>
    </row>
    <row r="48" spans="1:7" ht="31.5" x14ac:dyDescent="0.25">
      <c r="A48" s="129" t="s">
        <v>19</v>
      </c>
      <c r="B48" s="129">
        <v>1</v>
      </c>
      <c r="C48" s="197"/>
      <c r="D48" s="217"/>
      <c r="E48" s="218"/>
    </row>
    <row r="49" spans="1:7" ht="47.25" x14ac:dyDescent="0.25">
      <c r="A49" s="129" t="s">
        <v>20</v>
      </c>
      <c r="B49" s="129">
        <v>3</v>
      </c>
      <c r="C49" s="197"/>
      <c r="D49" s="217"/>
      <c r="E49" s="218"/>
    </row>
    <row r="50" spans="1:7" ht="63" x14ac:dyDescent="0.25">
      <c r="A50" s="129" t="s">
        <v>21</v>
      </c>
      <c r="B50" s="129">
        <v>2</v>
      </c>
      <c r="C50" s="197"/>
      <c r="D50" s="217"/>
      <c r="E50" s="218"/>
    </row>
    <row r="51" spans="1:7" ht="15.75" x14ac:dyDescent="0.25">
      <c r="A51" s="129" t="s">
        <v>22</v>
      </c>
      <c r="B51" s="129">
        <v>1</v>
      </c>
      <c r="C51" s="197"/>
      <c r="D51" s="217"/>
      <c r="E51" s="218"/>
    </row>
    <row r="52" spans="1:7" ht="15.75" x14ac:dyDescent="0.25">
      <c r="A52" s="129" t="s">
        <v>23</v>
      </c>
      <c r="B52" s="129">
        <v>1</v>
      </c>
      <c r="C52" s="197"/>
      <c r="D52" s="217"/>
      <c r="E52" s="218"/>
    </row>
    <row r="53" spans="1:7" ht="31.5" x14ac:dyDescent="0.25">
      <c r="A53" s="129" t="s">
        <v>24</v>
      </c>
      <c r="B53" s="129">
        <v>1</v>
      </c>
      <c r="C53" s="197"/>
      <c r="D53" s="217"/>
      <c r="E53" s="218"/>
    </row>
    <row r="54" spans="1:7" ht="15.75" x14ac:dyDescent="0.25">
      <c r="A54" s="278" t="s">
        <v>27</v>
      </c>
      <c r="B54" s="278">
        <v>2</v>
      </c>
      <c r="C54" s="197"/>
      <c r="D54" s="217"/>
      <c r="E54" s="218"/>
    </row>
    <row r="55" spans="1:7" s="124" customFormat="1" ht="16.5" thickBot="1" x14ac:dyDescent="0.3">
      <c r="A55" s="205" t="s">
        <v>123</v>
      </c>
      <c r="B55" s="205">
        <v>1</v>
      </c>
      <c r="C55" s="214"/>
      <c r="D55" s="219"/>
      <c r="E55" s="220"/>
    </row>
    <row r="56" spans="1:7" ht="38.25" x14ac:dyDescent="0.25">
      <c r="A56" s="124"/>
      <c r="B56" s="273" t="s">
        <v>110</v>
      </c>
      <c r="C56" s="196">
        <f>($B$45*C45)+($B$46*C46)+($B$47*C47)+($B$48*C48)+($B$49*C49)+($B$50*C50)+($B$51*C51)+($B$52*C52)+($B$53*C53)+($B$54*C54)+($B$55*C55)</f>
        <v>0</v>
      </c>
      <c r="D56" s="215">
        <f t="shared" ref="D56:E56" si="0">($B$45*D45)+($B$46*D46)+($B$47*D47)+($B$48*D48)+($B$49*D49)+($B$50*D50)+($B$51*D51)+($B$52*D52)+($B$53*D53)+($B$54*D54)+($B$55*D55)</f>
        <v>0</v>
      </c>
      <c r="E56" s="216">
        <f t="shared" si="0"/>
        <v>0</v>
      </c>
      <c r="G56" s="229"/>
    </row>
    <row r="57" spans="1:7" ht="25.5" x14ac:dyDescent="0.25">
      <c r="A57" s="124"/>
      <c r="B57" s="179" t="s">
        <v>111</v>
      </c>
      <c r="C57" s="199">
        <v>4</v>
      </c>
      <c r="D57" s="200">
        <v>3</v>
      </c>
      <c r="E57" s="201">
        <v>5</v>
      </c>
    </row>
    <row r="58" spans="1:7" ht="26.25" thickBot="1" x14ac:dyDescent="0.3">
      <c r="A58" s="124"/>
      <c r="B58" s="180" t="s">
        <v>112</v>
      </c>
      <c r="C58" s="198">
        <f>C57*C56</f>
        <v>0</v>
      </c>
      <c r="D58" s="221">
        <f>D57*D56</f>
        <v>0</v>
      </c>
      <c r="E58" s="222">
        <f>E57*E56</f>
        <v>0</v>
      </c>
      <c r="G58" s="184"/>
    </row>
    <row r="59" spans="1:7" ht="16.5" thickBot="1" x14ac:dyDescent="0.3">
      <c r="A59" s="124"/>
      <c r="B59" s="124"/>
      <c r="C59" s="297"/>
      <c r="D59" s="298" t="s">
        <v>115</v>
      </c>
      <c r="E59" s="299">
        <f>SUM(C58:E58)</f>
        <v>0</v>
      </c>
    </row>
  </sheetData>
  <mergeCells count="13">
    <mergeCell ref="A42:E42"/>
    <mergeCell ref="A43:A44"/>
    <mergeCell ref="B43:B44"/>
    <mergeCell ref="C43:E43"/>
    <mergeCell ref="A25:A26"/>
    <mergeCell ref="F16:I16"/>
    <mergeCell ref="A24:E24"/>
    <mergeCell ref="B25:B26"/>
    <mergeCell ref="C25:E25"/>
    <mergeCell ref="A2:B2"/>
    <mergeCell ref="A4:B4"/>
    <mergeCell ref="A9:B9"/>
    <mergeCell ref="A16:D16"/>
  </mergeCells>
  <pageMargins left="0.11811023622047245" right="0.11811023622047245" top="0.19685039370078741" bottom="0.19685039370078741" header="0.31496062992125984" footer="0.31496062992125984"/>
  <pageSetup paperSize="9" scale="5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J62"/>
  <sheetViews>
    <sheetView workbookViewId="0">
      <selection sqref="A1:I62"/>
    </sheetView>
  </sheetViews>
  <sheetFormatPr defaultRowHeight="15" x14ac:dyDescent="0.25"/>
  <cols>
    <col min="1" max="1" width="23.5703125" style="111" bestFit="1" customWidth="1"/>
    <col min="2" max="2" width="28.42578125" style="111" bestFit="1" customWidth="1"/>
    <col min="3" max="3" width="13.5703125" style="111" bestFit="1" customWidth="1"/>
    <col min="4" max="4" width="26.42578125" style="111" bestFit="1" customWidth="1"/>
    <col min="5" max="5" width="14.28515625" style="111" bestFit="1" customWidth="1"/>
    <col min="6" max="6" width="18.28515625" style="111" customWidth="1"/>
    <col min="7" max="7" width="18" style="111" customWidth="1"/>
    <col min="8" max="8" width="19" style="111" customWidth="1"/>
    <col min="9" max="9" width="15.42578125" style="111" customWidth="1"/>
    <col min="10" max="16384" width="9.140625" style="111"/>
  </cols>
  <sheetData>
    <row r="1" spans="1:9" x14ac:dyDescent="0.25">
      <c r="A1" s="9" t="s">
        <v>0</v>
      </c>
      <c r="B1" s="10" t="s">
        <v>55</v>
      </c>
    </row>
    <row r="2" spans="1:9" ht="15.75" thickBot="1" x14ac:dyDescent="0.3">
      <c r="A2" s="346"/>
      <c r="B2" s="347"/>
    </row>
    <row r="3" spans="1:9" ht="15.75" thickBot="1" x14ac:dyDescent="0.3">
      <c r="A3" s="11" t="s">
        <v>6</v>
      </c>
      <c r="B3" s="12" t="s">
        <v>2</v>
      </c>
      <c r="D3" s="25" t="s">
        <v>118</v>
      </c>
      <c r="E3" s="23">
        <f>D22+I21</f>
        <v>0</v>
      </c>
    </row>
    <row r="4" spans="1:9" ht="15.75" thickBot="1" x14ac:dyDescent="0.3">
      <c r="A4" s="365" t="s">
        <v>3</v>
      </c>
      <c r="B4" s="366"/>
      <c r="D4" s="26" t="s">
        <v>149</v>
      </c>
      <c r="E4" s="24"/>
    </row>
    <row r="5" spans="1:9" ht="15.75" thickBot="1" x14ac:dyDescent="0.3">
      <c r="A5" s="110">
        <v>12000</v>
      </c>
      <c r="B5" s="1">
        <v>11</v>
      </c>
      <c r="D5" s="6" t="s">
        <v>107</v>
      </c>
      <c r="E5" s="27">
        <f>E4+E3</f>
        <v>0</v>
      </c>
    </row>
    <row r="6" spans="1:9" x14ac:dyDescent="0.25">
      <c r="A6" s="13">
        <v>18000</v>
      </c>
      <c r="B6" s="14">
        <v>8</v>
      </c>
      <c r="D6" s="25" t="s">
        <v>119</v>
      </c>
      <c r="E6" s="23">
        <f>(F41+E62)/12</f>
        <v>0</v>
      </c>
    </row>
    <row r="7" spans="1:9" x14ac:dyDescent="0.25">
      <c r="A7" s="13">
        <v>22000</v>
      </c>
      <c r="B7" s="14">
        <v>6</v>
      </c>
      <c r="D7" s="26" t="s">
        <v>149</v>
      </c>
      <c r="E7" s="24"/>
    </row>
    <row r="8" spans="1:9" ht="15.75" thickBot="1" x14ac:dyDescent="0.3">
      <c r="A8" s="37">
        <v>30000</v>
      </c>
      <c r="B8" s="38">
        <v>2</v>
      </c>
      <c r="D8" s="6" t="s">
        <v>117</v>
      </c>
      <c r="E8" s="27">
        <f>E7+E6</f>
        <v>0</v>
      </c>
    </row>
    <row r="9" spans="1:9" ht="15.75" thickBot="1" x14ac:dyDescent="0.3">
      <c r="A9" s="348" t="s">
        <v>4</v>
      </c>
      <c r="B9" s="349"/>
      <c r="D9" s="185" t="s">
        <v>120</v>
      </c>
      <c r="E9" s="186">
        <f>E8+E5</f>
        <v>0</v>
      </c>
    </row>
    <row r="10" spans="1:9" x14ac:dyDescent="0.25">
      <c r="A10" s="13">
        <v>18000</v>
      </c>
      <c r="B10" s="14">
        <v>2</v>
      </c>
    </row>
    <row r="11" spans="1:9" x14ac:dyDescent="0.25">
      <c r="A11" s="2">
        <v>22000</v>
      </c>
      <c r="B11" s="3">
        <v>17</v>
      </c>
    </row>
    <row r="12" spans="1:9" ht="15.75" thickBot="1" x14ac:dyDescent="0.3">
      <c r="A12" s="37">
        <v>30000</v>
      </c>
      <c r="B12" s="38">
        <v>2</v>
      </c>
    </row>
    <row r="13" spans="1:9" ht="15.75" thickBot="1" x14ac:dyDescent="0.3">
      <c r="A13" s="7" t="s">
        <v>5</v>
      </c>
      <c r="B13" s="8">
        <f>SUM(B10:B12,B5:B8)</f>
        <v>48</v>
      </c>
      <c r="C13" s="124"/>
      <c r="D13" s="124"/>
      <c r="E13" s="124"/>
      <c r="F13" s="124"/>
      <c r="G13" s="124"/>
      <c r="H13" s="124"/>
      <c r="I13" s="124"/>
    </row>
    <row r="14" spans="1:9" x14ac:dyDescent="0.25">
      <c r="C14" s="124"/>
      <c r="D14" s="124"/>
      <c r="E14" s="124"/>
      <c r="F14" s="124"/>
      <c r="G14" s="124"/>
      <c r="H14" s="124"/>
      <c r="I14" s="124"/>
    </row>
    <row r="16" spans="1:9" ht="15.75" x14ac:dyDescent="0.25">
      <c r="A16" s="231" t="s">
        <v>56</v>
      </c>
      <c r="B16" s="231"/>
      <c r="C16" s="231"/>
      <c r="D16" s="231"/>
      <c r="F16" s="345" t="s">
        <v>57</v>
      </c>
      <c r="G16" s="345"/>
      <c r="H16" s="345"/>
      <c r="I16" s="345"/>
    </row>
    <row r="17" spans="1:10" ht="63" x14ac:dyDescent="0.25">
      <c r="A17" s="113" t="s">
        <v>7</v>
      </c>
      <c r="B17" s="113" t="s">
        <v>8</v>
      </c>
      <c r="C17" s="113" t="s">
        <v>9</v>
      </c>
      <c r="D17" s="113" t="s">
        <v>10</v>
      </c>
      <c r="F17" s="113" t="s">
        <v>7</v>
      </c>
      <c r="G17" s="113" t="s">
        <v>8</v>
      </c>
      <c r="H17" s="113" t="s">
        <v>9</v>
      </c>
      <c r="I17" s="113" t="s">
        <v>10</v>
      </c>
    </row>
    <row r="18" spans="1:10" x14ac:dyDescent="0.25">
      <c r="A18" s="121">
        <v>12000</v>
      </c>
      <c r="B18" s="119">
        <v>11</v>
      </c>
      <c r="C18" s="117"/>
      <c r="D18" s="117">
        <f>C18*B18</f>
        <v>0</v>
      </c>
      <c r="E18" s="112"/>
      <c r="F18" s="121">
        <v>18000</v>
      </c>
      <c r="G18" s="119">
        <v>2</v>
      </c>
      <c r="H18" s="117"/>
      <c r="I18" s="117">
        <f>G18*H18</f>
        <v>0</v>
      </c>
    </row>
    <row r="19" spans="1:10" x14ac:dyDescent="0.25">
      <c r="A19" s="138">
        <v>18000</v>
      </c>
      <c r="B19" s="133">
        <v>8</v>
      </c>
      <c r="C19" s="142"/>
      <c r="D19" s="142">
        <f t="shared" ref="D19:D20" si="0">C19*B19</f>
        <v>0</v>
      </c>
      <c r="E19" s="112"/>
      <c r="F19" s="121">
        <v>22000</v>
      </c>
      <c r="G19" s="119">
        <v>17</v>
      </c>
      <c r="H19" s="117"/>
      <c r="I19" s="117">
        <f>G19*H19</f>
        <v>0</v>
      </c>
    </row>
    <row r="20" spans="1:10" x14ac:dyDescent="0.25">
      <c r="A20" s="138">
        <v>22000</v>
      </c>
      <c r="B20" s="133">
        <v>6</v>
      </c>
      <c r="C20" s="142"/>
      <c r="D20" s="142">
        <f t="shared" si="0"/>
        <v>0</v>
      </c>
      <c r="E20" s="112"/>
      <c r="F20" s="121">
        <v>30000</v>
      </c>
      <c r="G20" s="119">
        <v>2</v>
      </c>
      <c r="H20" s="117"/>
      <c r="I20" s="117">
        <f>G20*H20</f>
        <v>0</v>
      </c>
    </row>
    <row r="21" spans="1:10" x14ac:dyDescent="0.25">
      <c r="A21" s="121">
        <v>30000</v>
      </c>
      <c r="B21" s="119">
        <v>2</v>
      </c>
      <c r="C21" s="117"/>
      <c r="D21" s="142">
        <f>C21*B21</f>
        <v>0</v>
      </c>
      <c r="E21" s="112"/>
      <c r="H21" s="122" t="s">
        <v>13</v>
      </c>
      <c r="I21" s="117">
        <f>SUM(I18:I20)</f>
        <v>0</v>
      </c>
    </row>
    <row r="22" spans="1:10" x14ac:dyDescent="0.25">
      <c r="A22" s="118"/>
      <c r="B22" s="118"/>
      <c r="C22" s="122" t="s">
        <v>13</v>
      </c>
      <c r="D22" s="117">
        <f>SUM(D18:D21)</f>
        <v>0</v>
      </c>
      <c r="E22" s="112"/>
    </row>
    <row r="23" spans="1:10" x14ac:dyDescent="0.25">
      <c r="A23" s="118"/>
      <c r="B23" s="118"/>
      <c r="C23" s="98"/>
      <c r="D23" s="97"/>
      <c r="E23" s="125"/>
      <c r="F23" s="124"/>
      <c r="G23" s="124"/>
      <c r="H23" s="124"/>
      <c r="I23" s="124"/>
      <c r="J23" s="124"/>
    </row>
    <row r="24" spans="1:10" ht="15.75" thickBot="1" x14ac:dyDescent="0.3">
      <c r="A24" s="118"/>
      <c r="B24" s="118"/>
      <c r="C24" s="98"/>
      <c r="D24" s="97"/>
      <c r="E24" s="132"/>
    </row>
    <row r="25" spans="1:10" ht="15.75" thickBot="1" x14ac:dyDescent="0.3">
      <c r="A25" s="373" t="s">
        <v>108</v>
      </c>
      <c r="B25" s="374"/>
      <c r="C25" s="374"/>
      <c r="D25" s="374"/>
      <c r="E25" s="374"/>
      <c r="F25" s="375"/>
      <c r="G25" s="124"/>
      <c r="H25" s="124"/>
      <c r="I25" s="124"/>
      <c r="J25" s="124"/>
    </row>
    <row r="26" spans="1:10" ht="15.75" customHeight="1" thickBot="1" x14ac:dyDescent="0.3">
      <c r="A26" s="381" t="s">
        <v>14</v>
      </c>
      <c r="B26" s="384" t="s">
        <v>109</v>
      </c>
      <c r="C26" s="370" t="s">
        <v>15</v>
      </c>
      <c r="D26" s="371"/>
      <c r="E26" s="371"/>
      <c r="F26" s="372"/>
    </row>
    <row r="27" spans="1:10" ht="32.25" thickBot="1" x14ac:dyDescent="0.3">
      <c r="A27" s="377"/>
      <c r="B27" s="383"/>
      <c r="C27" s="140" t="s">
        <v>11</v>
      </c>
      <c r="D27" s="256" t="s">
        <v>36</v>
      </c>
      <c r="E27" s="87" t="s">
        <v>12</v>
      </c>
      <c r="F27" s="159" t="s">
        <v>58</v>
      </c>
      <c r="G27" s="132"/>
    </row>
    <row r="28" spans="1:10" x14ac:dyDescent="0.25">
      <c r="A28" s="187" t="s">
        <v>16</v>
      </c>
      <c r="B28" s="188">
        <v>1</v>
      </c>
      <c r="C28" s="145"/>
      <c r="D28" s="257"/>
      <c r="E28" s="155"/>
      <c r="F28" s="147"/>
      <c r="G28" s="132"/>
    </row>
    <row r="29" spans="1:10" ht="30" x14ac:dyDescent="0.25">
      <c r="A29" s="187" t="s">
        <v>17</v>
      </c>
      <c r="B29" s="187">
        <v>2</v>
      </c>
      <c r="C29" s="146"/>
      <c r="D29" s="258"/>
      <c r="E29" s="146"/>
      <c r="F29" s="148"/>
      <c r="G29" s="132"/>
    </row>
    <row r="30" spans="1:10" ht="30" x14ac:dyDescent="0.25">
      <c r="A30" s="187" t="s">
        <v>18</v>
      </c>
      <c r="B30" s="187">
        <v>1</v>
      </c>
      <c r="C30" s="146"/>
      <c r="D30" s="258"/>
      <c r="E30" s="146"/>
      <c r="F30" s="148"/>
      <c r="G30" s="132"/>
    </row>
    <row r="31" spans="1:10" ht="30" x14ac:dyDescent="0.25">
      <c r="A31" s="187" t="s">
        <v>19</v>
      </c>
      <c r="B31" s="187">
        <v>1</v>
      </c>
      <c r="C31" s="146"/>
      <c r="D31" s="258"/>
      <c r="E31" s="146"/>
      <c r="F31" s="148"/>
      <c r="G31" s="132"/>
    </row>
    <row r="32" spans="1:10" ht="45" x14ac:dyDescent="0.25">
      <c r="A32" s="187" t="s">
        <v>20</v>
      </c>
      <c r="B32" s="187">
        <v>3</v>
      </c>
      <c r="C32" s="146"/>
      <c r="D32" s="258"/>
      <c r="E32" s="146"/>
      <c r="F32" s="148"/>
      <c r="G32" s="132"/>
    </row>
    <row r="33" spans="1:7" ht="60" x14ac:dyDescent="0.25">
      <c r="A33" s="187" t="s">
        <v>21</v>
      </c>
      <c r="B33" s="187">
        <v>2</v>
      </c>
      <c r="C33" s="146"/>
      <c r="D33" s="258"/>
      <c r="E33" s="146"/>
      <c r="F33" s="148"/>
      <c r="G33" s="132"/>
    </row>
    <row r="34" spans="1:7" x14ac:dyDescent="0.25">
      <c r="A34" s="187" t="s">
        <v>22</v>
      </c>
      <c r="B34" s="187">
        <v>2</v>
      </c>
      <c r="C34" s="146"/>
      <c r="D34" s="258"/>
      <c r="E34" s="146"/>
      <c r="F34" s="148"/>
      <c r="G34" s="132"/>
    </row>
    <row r="35" spans="1:7" x14ac:dyDescent="0.25">
      <c r="A35" s="187" t="s">
        <v>23</v>
      </c>
      <c r="B35" s="187">
        <v>1</v>
      </c>
      <c r="C35" s="146"/>
      <c r="D35" s="258"/>
      <c r="E35" s="146"/>
      <c r="F35" s="148"/>
      <c r="G35" s="132"/>
    </row>
    <row r="36" spans="1:7" ht="30" x14ac:dyDescent="0.25">
      <c r="A36" s="187" t="s">
        <v>24</v>
      </c>
      <c r="B36" s="187">
        <v>1</v>
      </c>
      <c r="C36" s="146"/>
      <c r="D36" s="258"/>
      <c r="E36" s="146"/>
      <c r="F36" s="148"/>
      <c r="G36" s="132"/>
    </row>
    <row r="37" spans="1:7" ht="15.75" thickBot="1" x14ac:dyDescent="0.3">
      <c r="A37" s="189" t="s">
        <v>25</v>
      </c>
      <c r="B37" s="189">
        <v>1</v>
      </c>
      <c r="C37" s="160"/>
      <c r="D37" s="259"/>
      <c r="E37" s="160"/>
      <c r="F37" s="161"/>
      <c r="G37" s="132"/>
    </row>
    <row r="38" spans="1:7" ht="42.75" x14ac:dyDescent="0.25">
      <c r="A38" s="132"/>
      <c r="B38" s="190" t="s">
        <v>110</v>
      </c>
      <c r="C38" s="152">
        <f>($B$28*C28)+($B$29*C29)+($B$30*C30)+($B$31*C31)+($B$32*C32)+($B$33*C33)+($B$34*C34)+($B$35*C35)+($B$36*C36)+($B$37*C37)</f>
        <v>0</v>
      </c>
      <c r="D38" s="155">
        <f>($B$28*D28)+($B$29*D29)+($B$30*D30)+($B$31*D31)+($B$32*D32)+($B$33*D33)+($B$34*D34)+($B$35*D35)+($B$36*D36)+($B$37*D37)</f>
        <v>0</v>
      </c>
      <c r="E38" s="155">
        <f t="shared" ref="E38:F38" si="1">($B$28*E28)+($B$29*E29)+($B$30*E30)+($B$31*E31)+($B$32*E32)+($B$33*E33)+($B$34*E34)+($B$35*E35)+($B$36*E36)+($B$37*E37)</f>
        <v>0</v>
      </c>
      <c r="F38" s="156">
        <f t="shared" si="1"/>
        <v>0</v>
      </c>
      <c r="G38" s="132"/>
    </row>
    <row r="39" spans="1:7" x14ac:dyDescent="0.25">
      <c r="A39" s="132"/>
      <c r="B39" s="191" t="s">
        <v>111</v>
      </c>
      <c r="C39" s="171">
        <v>11</v>
      </c>
      <c r="D39" s="133">
        <v>8</v>
      </c>
      <c r="E39" s="133">
        <v>6</v>
      </c>
      <c r="F39" s="172">
        <v>2</v>
      </c>
      <c r="G39" s="132"/>
    </row>
    <row r="40" spans="1:7" ht="29.25" thickBot="1" x14ac:dyDescent="0.3">
      <c r="A40" s="132"/>
      <c r="B40" s="192" t="s">
        <v>112</v>
      </c>
      <c r="C40" s="154">
        <f>C39*C38</f>
        <v>0</v>
      </c>
      <c r="D40" s="149">
        <f>D39*D38</f>
        <v>0</v>
      </c>
      <c r="E40" s="149">
        <f t="shared" ref="E40:F40" si="2">E39*E38</f>
        <v>0</v>
      </c>
      <c r="F40" s="150">
        <f t="shared" si="2"/>
        <v>0</v>
      </c>
      <c r="G40" s="132"/>
    </row>
    <row r="41" spans="1:7" ht="43.5" thickBot="1" x14ac:dyDescent="0.3">
      <c r="A41" s="132"/>
      <c r="B41" s="132"/>
      <c r="C41" s="206"/>
      <c r="D41" s="206"/>
      <c r="E41" s="175" t="s">
        <v>113</v>
      </c>
      <c r="F41" s="183">
        <f>SUM(C40:F40)</f>
        <v>0</v>
      </c>
      <c r="G41" s="132"/>
    </row>
    <row r="42" spans="1:7" s="124" customFormat="1" x14ac:dyDescent="0.25">
      <c r="A42" s="132"/>
      <c r="B42" s="132"/>
      <c r="C42" s="206"/>
      <c r="D42" s="206"/>
      <c r="E42" s="206"/>
      <c r="F42" s="255"/>
      <c r="G42" s="132"/>
    </row>
    <row r="43" spans="1:7" s="124" customFormat="1" x14ac:dyDescent="0.25">
      <c r="A43" s="132"/>
      <c r="B43" s="132"/>
      <c r="C43" s="206"/>
      <c r="D43" s="206"/>
      <c r="E43" s="206"/>
      <c r="F43" s="255"/>
      <c r="G43" s="132"/>
    </row>
    <row r="44" spans="1:7" ht="15.75" customHeight="1" thickBot="1" x14ac:dyDescent="0.3">
      <c r="A44" s="132"/>
      <c r="B44" s="132"/>
      <c r="C44" s="132"/>
      <c r="D44" s="132"/>
      <c r="E44" s="132"/>
    </row>
    <row r="45" spans="1:7" ht="15.75" thickBot="1" x14ac:dyDescent="0.3">
      <c r="A45" s="373" t="s">
        <v>114</v>
      </c>
      <c r="B45" s="374"/>
      <c r="C45" s="374"/>
      <c r="D45" s="374"/>
      <c r="E45" s="375"/>
    </row>
    <row r="46" spans="1:7" ht="29.25" customHeight="1" thickBot="1" x14ac:dyDescent="0.3">
      <c r="A46" s="376" t="s">
        <v>14</v>
      </c>
      <c r="B46" s="384" t="s">
        <v>109</v>
      </c>
      <c r="C46" s="385" t="s">
        <v>15</v>
      </c>
      <c r="D46" s="386"/>
      <c r="E46" s="387"/>
    </row>
    <row r="47" spans="1:7" ht="16.5" thickBot="1" x14ac:dyDescent="0.3">
      <c r="A47" s="380"/>
      <c r="B47" s="384"/>
      <c r="C47" s="289">
        <v>18000</v>
      </c>
      <c r="D47" s="290">
        <v>22000</v>
      </c>
      <c r="E47" s="91">
        <v>30000</v>
      </c>
    </row>
    <row r="48" spans="1:7" x14ac:dyDescent="0.25">
      <c r="A48" s="188" t="s">
        <v>16</v>
      </c>
      <c r="B48" s="193">
        <v>1</v>
      </c>
      <c r="C48" s="152"/>
      <c r="D48" s="155"/>
      <c r="E48" s="156"/>
    </row>
    <row r="49" spans="1:5" ht="60" x14ac:dyDescent="0.25">
      <c r="A49" s="187" t="s">
        <v>26</v>
      </c>
      <c r="B49" s="194">
        <v>2</v>
      </c>
      <c r="C49" s="153"/>
      <c r="D49" s="146"/>
      <c r="E49" s="148"/>
    </row>
    <row r="50" spans="1:5" ht="30" x14ac:dyDescent="0.25">
      <c r="A50" s="187" t="s">
        <v>18</v>
      </c>
      <c r="B50" s="194">
        <v>1</v>
      </c>
      <c r="C50" s="153"/>
      <c r="D50" s="146"/>
      <c r="E50" s="148"/>
    </row>
    <row r="51" spans="1:5" ht="30" x14ac:dyDescent="0.25">
      <c r="A51" s="187" t="s">
        <v>19</v>
      </c>
      <c r="B51" s="194">
        <v>1</v>
      </c>
      <c r="C51" s="153"/>
      <c r="D51" s="146"/>
      <c r="E51" s="148"/>
    </row>
    <row r="52" spans="1:5" ht="45" x14ac:dyDescent="0.25">
      <c r="A52" s="187" t="s">
        <v>20</v>
      </c>
      <c r="B52" s="194">
        <v>3</v>
      </c>
      <c r="C52" s="153"/>
      <c r="D52" s="146"/>
      <c r="E52" s="148"/>
    </row>
    <row r="53" spans="1:5" ht="60" x14ac:dyDescent="0.25">
      <c r="A53" s="187" t="s">
        <v>21</v>
      </c>
      <c r="B53" s="194">
        <v>2</v>
      </c>
      <c r="C53" s="153"/>
      <c r="D53" s="146"/>
      <c r="E53" s="148"/>
    </row>
    <row r="54" spans="1:5" x14ac:dyDescent="0.25">
      <c r="A54" s="187" t="s">
        <v>22</v>
      </c>
      <c r="B54" s="194">
        <v>1</v>
      </c>
      <c r="C54" s="153"/>
      <c r="D54" s="146"/>
      <c r="E54" s="148"/>
    </row>
    <row r="55" spans="1:5" x14ac:dyDescent="0.25">
      <c r="A55" s="187" t="s">
        <v>23</v>
      </c>
      <c r="B55" s="194">
        <v>1</v>
      </c>
      <c r="C55" s="153"/>
      <c r="D55" s="146"/>
      <c r="E55" s="148"/>
    </row>
    <row r="56" spans="1:5" ht="30" x14ac:dyDescent="0.25">
      <c r="A56" s="187" t="s">
        <v>24</v>
      </c>
      <c r="B56" s="194">
        <v>1</v>
      </c>
      <c r="C56" s="153"/>
      <c r="D56" s="146"/>
      <c r="E56" s="148"/>
    </row>
    <row r="57" spans="1:5" x14ac:dyDescent="0.25">
      <c r="A57" s="287" t="s">
        <v>27</v>
      </c>
      <c r="B57" s="288">
        <v>2</v>
      </c>
      <c r="C57" s="153"/>
      <c r="D57" s="146"/>
      <c r="E57" s="148"/>
    </row>
    <row r="58" spans="1:5" s="124" customFormat="1" ht="15.75" thickBot="1" x14ac:dyDescent="0.3">
      <c r="A58" s="189" t="s">
        <v>123</v>
      </c>
      <c r="B58" s="205">
        <v>1</v>
      </c>
      <c r="C58" s="165"/>
      <c r="D58" s="160"/>
      <c r="E58" s="161"/>
    </row>
    <row r="59" spans="1:5" ht="42.75" x14ac:dyDescent="0.25">
      <c r="A59" s="132"/>
      <c r="B59" s="286" t="s">
        <v>110</v>
      </c>
      <c r="C59" s="152">
        <f>($B$48*C48)+($B$49*C49)+($B$50*C50)+($B$51*C51)+($B$52*C52)+($B$53*C53)+($B$54*C54)+($B$55*C55)+($B$56*C56)+($B$57*C57)+($B$58*C58)</f>
        <v>0</v>
      </c>
      <c r="D59" s="155">
        <f t="shared" ref="D59:E59" si="3">($B$48*D48)+($B$49*D49)+($B$50*D50)+($B$51*D51)+($B$52*D52)+($B$53*D53)+($B$54*D54)+($B$55*D55)+($B$56*D56)+($B$57*D57)+($B$58*D58)</f>
        <v>0</v>
      </c>
      <c r="E59" s="156">
        <f t="shared" si="3"/>
        <v>0</v>
      </c>
    </row>
    <row r="60" spans="1:5" x14ac:dyDescent="0.25">
      <c r="A60" s="132"/>
      <c r="B60" s="191" t="s">
        <v>111</v>
      </c>
      <c r="C60" s="171">
        <v>2</v>
      </c>
      <c r="D60" s="133">
        <v>17</v>
      </c>
      <c r="E60" s="172">
        <v>2</v>
      </c>
    </row>
    <row r="61" spans="1:5" ht="29.25" thickBot="1" x14ac:dyDescent="0.3">
      <c r="A61" s="132"/>
      <c r="B61" s="192" t="s">
        <v>112</v>
      </c>
      <c r="C61" s="154">
        <f>C60*C59</f>
        <v>0</v>
      </c>
      <c r="D61" s="149">
        <f>D60*D59</f>
        <v>0</v>
      </c>
      <c r="E61" s="150">
        <f>E60*E59</f>
        <v>0</v>
      </c>
    </row>
    <row r="62" spans="1:5" ht="29.25" thickBot="1" x14ac:dyDescent="0.3">
      <c r="A62" s="132"/>
      <c r="B62" s="132"/>
      <c r="C62" s="132"/>
      <c r="D62" s="175" t="s">
        <v>115</v>
      </c>
      <c r="E62" s="183">
        <f>SUM(C61:E61)</f>
        <v>0</v>
      </c>
    </row>
  </sheetData>
  <mergeCells count="12">
    <mergeCell ref="A25:F25"/>
    <mergeCell ref="F16:I16"/>
    <mergeCell ref="A46:A47"/>
    <mergeCell ref="B46:B47"/>
    <mergeCell ref="A2:B2"/>
    <mergeCell ref="A4:B4"/>
    <mergeCell ref="A9:B9"/>
    <mergeCell ref="A26:A27"/>
    <mergeCell ref="B26:B27"/>
    <mergeCell ref="C46:E46"/>
    <mergeCell ref="A45:E45"/>
    <mergeCell ref="C26:F26"/>
  </mergeCells>
  <pageMargins left="0.11811023622047245" right="0.11811023622047245" top="0.19685039370078741" bottom="0.19685039370078741" header="0.31496062992125984" footer="0.31496062992125984"/>
  <pageSetup paperSize="9" scale="5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6"/>
  <sheetViews>
    <sheetView topLeftCell="A48" workbookViewId="0">
      <selection sqref="A1:I66"/>
    </sheetView>
  </sheetViews>
  <sheetFormatPr defaultRowHeight="15" x14ac:dyDescent="0.25"/>
  <cols>
    <col min="1" max="1" width="23.5703125" style="124" bestFit="1" customWidth="1"/>
    <col min="2" max="2" width="32.28515625" style="124" customWidth="1"/>
    <col min="3" max="3" width="14" style="124" bestFit="1" customWidth="1"/>
    <col min="4" max="4" width="26.42578125" style="124" bestFit="1" customWidth="1"/>
    <col min="5" max="5" width="14.5703125" style="124" bestFit="1" customWidth="1"/>
    <col min="6" max="7" width="14" style="124" bestFit="1" customWidth="1"/>
    <col min="8" max="8" width="15.140625" style="124" customWidth="1"/>
    <col min="9" max="9" width="20" style="124" customWidth="1"/>
    <col min="10" max="16384" width="9.140625" style="124"/>
  </cols>
  <sheetData>
    <row r="1" spans="1:5" x14ac:dyDescent="0.25">
      <c r="A1" s="9" t="s">
        <v>0</v>
      </c>
      <c r="B1" s="10" t="s">
        <v>93</v>
      </c>
    </row>
    <row r="2" spans="1:5" ht="15.75" thickBot="1" x14ac:dyDescent="0.3">
      <c r="A2" s="346"/>
      <c r="B2" s="347"/>
    </row>
    <row r="3" spans="1:5" ht="15.75" thickBot="1" x14ac:dyDescent="0.3">
      <c r="A3" s="11" t="s">
        <v>6</v>
      </c>
      <c r="B3" s="12" t="s">
        <v>2</v>
      </c>
      <c r="D3" s="25" t="s">
        <v>118</v>
      </c>
      <c r="E3" s="23">
        <f>D26+I29</f>
        <v>0</v>
      </c>
    </row>
    <row r="4" spans="1:5" x14ac:dyDescent="0.25">
      <c r="A4" s="365" t="s">
        <v>3</v>
      </c>
      <c r="B4" s="366"/>
      <c r="D4" s="26" t="s">
        <v>149</v>
      </c>
      <c r="E4" s="24"/>
    </row>
    <row r="5" spans="1:5" ht="15.75" thickBot="1" x14ac:dyDescent="0.3">
      <c r="A5" s="2">
        <v>7500</v>
      </c>
      <c r="B5" s="3">
        <v>1</v>
      </c>
      <c r="D5" s="6" t="s">
        <v>107</v>
      </c>
      <c r="E5" s="27">
        <f>E4+E3</f>
        <v>0</v>
      </c>
    </row>
    <row r="6" spans="1:5" x14ac:dyDescent="0.25">
      <c r="A6" s="2">
        <v>10000</v>
      </c>
      <c r="B6" s="3">
        <v>12</v>
      </c>
      <c r="D6" s="25" t="s">
        <v>119</v>
      </c>
      <c r="E6" s="23">
        <f>(E47+H66)/12</f>
        <v>0</v>
      </c>
    </row>
    <row r="7" spans="1:5" x14ac:dyDescent="0.25">
      <c r="A7" s="37">
        <v>12000</v>
      </c>
      <c r="B7" s="38">
        <v>4</v>
      </c>
      <c r="D7" s="26" t="s">
        <v>149</v>
      </c>
      <c r="E7" s="24"/>
    </row>
    <row r="8" spans="1:5" ht="15.75" thickBot="1" x14ac:dyDescent="0.3">
      <c r="A8" s="37">
        <v>27000</v>
      </c>
      <c r="B8" s="38">
        <v>4</v>
      </c>
      <c r="D8" s="6" t="s">
        <v>117</v>
      </c>
      <c r="E8" s="27">
        <f>E7+E6</f>
        <v>0</v>
      </c>
    </row>
    <row r="9" spans="1:5" ht="15.75" thickBot="1" x14ac:dyDescent="0.3">
      <c r="A9" s="348" t="s">
        <v>4</v>
      </c>
      <c r="B9" s="349"/>
      <c r="D9" s="185" t="s">
        <v>120</v>
      </c>
      <c r="E9" s="186">
        <f>E8+E5</f>
        <v>0</v>
      </c>
    </row>
    <row r="10" spans="1:5" x14ac:dyDescent="0.25">
      <c r="A10" s="2">
        <v>9000</v>
      </c>
      <c r="B10" s="3">
        <v>12</v>
      </c>
    </row>
    <row r="11" spans="1:5" x14ac:dyDescent="0.25">
      <c r="A11" s="2">
        <v>10000</v>
      </c>
      <c r="B11" s="3">
        <v>2</v>
      </c>
    </row>
    <row r="12" spans="1:5" x14ac:dyDescent="0.25">
      <c r="A12" s="2">
        <v>12000</v>
      </c>
      <c r="B12" s="3">
        <v>3</v>
      </c>
    </row>
    <row r="13" spans="1:5" x14ac:dyDescent="0.25">
      <c r="A13" s="2">
        <v>18000</v>
      </c>
      <c r="B13" s="3">
        <v>6</v>
      </c>
    </row>
    <row r="14" spans="1:5" x14ac:dyDescent="0.25">
      <c r="A14" s="2">
        <v>22000</v>
      </c>
      <c r="B14" s="3">
        <v>1</v>
      </c>
    </row>
    <row r="15" spans="1:5" x14ac:dyDescent="0.25">
      <c r="A15" s="2">
        <v>24000</v>
      </c>
      <c r="B15" s="3">
        <v>2</v>
      </c>
    </row>
    <row r="16" spans="1:5" x14ac:dyDescent="0.25">
      <c r="A16" s="2">
        <v>27000</v>
      </c>
      <c r="B16" s="3">
        <v>2</v>
      </c>
    </row>
    <row r="17" spans="1:9" ht="15.75" thickBot="1" x14ac:dyDescent="0.3">
      <c r="A17" s="2">
        <v>30000</v>
      </c>
      <c r="B17" s="3">
        <v>1</v>
      </c>
    </row>
    <row r="18" spans="1:9" ht="15.75" thickBot="1" x14ac:dyDescent="0.3">
      <c r="A18" s="7" t="s">
        <v>5</v>
      </c>
      <c r="B18" s="8">
        <f>SUM(B5:B8,B10:B17)</f>
        <v>50</v>
      </c>
    </row>
    <row r="21" spans="1:9" ht="15.75" x14ac:dyDescent="0.25">
      <c r="A21" s="362" t="s">
        <v>94</v>
      </c>
      <c r="B21" s="363"/>
      <c r="C21" s="363"/>
      <c r="D21" s="364"/>
      <c r="F21" s="345" t="s">
        <v>95</v>
      </c>
      <c r="G21" s="345"/>
      <c r="H21" s="345"/>
      <c r="I21" s="345"/>
    </row>
    <row r="22" spans="1:9" ht="63" x14ac:dyDescent="0.25">
      <c r="A22" s="126" t="s">
        <v>7</v>
      </c>
      <c r="B22" s="126" t="s">
        <v>8</v>
      </c>
      <c r="C22" s="126" t="s">
        <v>9</v>
      </c>
      <c r="D22" s="126" t="s">
        <v>10</v>
      </c>
      <c r="F22" s="126" t="s">
        <v>7</v>
      </c>
      <c r="G22" s="126" t="s">
        <v>8</v>
      </c>
      <c r="H22" s="126" t="s">
        <v>9</v>
      </c>
      <c r="I22" s="126" t="s">
        <v>10</v>
      </c>
    </row>
    <row r="23" spans="1:9" x14ac:dyDescent="0.25">
      <c r="A23" s="138">
        <v>7500</v>
      </c>
      <c r="B23" s="133">
        <v>1</v>
      </c>
      <c r="C23" s="142"/>
      <c r="D23" s="142">
        <f>B23*C23</f>
        <v>0</v>
      </c>
      <c r="E23" s="125"/>
      <c r="F23" s="138">
        <v>9000</v>
      </c>
      <c r="G23" s="133">
        <v>12</v>
      </c>
      <c r="H23" s="146"/>
      <c r="I23" s="142">
        <f>H23*G23</f>
        <v>0</v>
      </c>
    </row>
    <row r="24" spans="1:9" x14ac:dyDescent="0.25">
      <c r="A24" s="138" t="s">
        <v>11</v>
      </c>
      <c r="B24" s="133">
        <v>16</v>
      </c>
      <c r="C24" s="142"/>
      <c r="D24" s="142">
        <f>B24*C24</f>
        <v>0</v>
      </c>
      <c r="E24" s="125"/>
      <c r="F24" s="138" t="s">
        <v>96</v>
      </c>
      <c r="G24" s="133">
        <v>5</v>
      </c>
      <c r="H24" s="146"/>
      <c r="I24" s="142">
        <f t="shared" ref="I24:I28" si="0">H24*G24</f>
        <v>0</v>
      </c>
    </row>
    <row r="25" spans="1:9" x14ac:dyDescent="0.25">
      <c r="A25" s="138">
        <v>27000</v>
      </c>
      <c r="B25" s="133">
        <v>4</v>
      </c>
      <c r="C25" s="142"/>
      <c r="D25" s="142">
        <f>B25*C25</f>
        <v>0</v>
      </c>
      <c r="E25" s="125"/>
      <c r="F25" s="138">
        <v>18000</v>
      </c>
      <c r="G25" s="133">
        <v>6</v>
      </c>
      <c r="H25" s="146"/>
      <c r="I25" s="142">
        <f t="shared" si="0"/>
        <v>0</v>
      </c>
    </row>
    <row r="26" spans="1:9" x14ac:dyDescent="0.25">
      <c r="A26" s="132"/>
      <c r="B26" s="132"/>
      <c r="C26" s="144" t="s">
        <v>13</v>
      </c>
      <c r="D26" s="120">
        <f>SUM(D23:D25)</f>
        <v>0</v>
      </c>
      <c r="E26" s="125"/>
      <c r="F26" s="138" t="s">
        <v>12</v>
      </c>
      <c r="G26" s="133">
        <v>1</v>
      </c>
      <c r="H26" s="146"/>
      <c r="I26" s="142">
        <f t="shared" si="0"/>
        <v>0</v>
      </c>
    </row>
    <row r="27" spans="1:9" x14ac:dyDescent="0.25">
      <c r="E27" s="125"/>
      <c r="F27" s="138">
        <v>24000</v>
      </c>
      <c r="G27" s="133">
        <v>2</v>
      </c>
      <c r="H27" s="146"/>
      <c r="I27" s="142">
        <f t="shared" si="0"/>
        <v>0</v>
      </c>
    </row>
    <row r="28" spans="1:9" x14ac:dyDescent="0.25">
      <c r="E28" s="125"/>
      <c r="F28" s="138" t="s">
        <v>58</v>
      </c>
      <c r="G28" s="133">
        <v>3</v>
      </c>
      <c r="H28" s="146"/>
      <c r="I28" s="142">
        <f t="shared" si="0"/>
        <v>0</v>
      </c>
    </row>
    <row r="29" spans="1:9" x14ac:dyDescent="0.25">
      <c r="E29" s="125"/>
      <c r="F29" s="132"/>
      <c r="G29" s="132"/>
      <c r="H29" s="144" t="s">
        <v>13</v>
      </c>
      <c r="I29" s="120">
        <f>SUM(I23:I28)</f>
        <v>0</v>
      </c>
    </row>
    <row r="30" spans="1:9" ht="15.75" thickBot="1" x14ac:dyDescent="0.3">
      <c r="E30" s="125"/>
      <c r="F30" s="132"/>
      <c r="G30" s="132"/>
      <c r="H30" s="98"/>
      <c r="I30" s="97"/>
    </row>
    <row r="31" spans="1:9" ht="15.75" thickBot="1" x14ac:dyDescent="0.3">
      <c r="A31" s="373" t="s">
        <v>108</v>
      </c>
      <c r="B31" s="374"/>
      <c r="C31" s="374"/>
      <c r="D31" s="374"/>
      <c r="E31" s="375"/>
      <c r="F31" s="132"/>
      <c r="G31" s="132"/>
    </row>
    <row r="32" spans="1:9" ht="15.75" thickBot="1" x14ac:dyDescent="0.3">
      <c r="A32" s="381" t="s">
        <v>14</v>
      </c>
      <c r="B32" s="382" t="s">
        <v>109</v>
      </c>
      <c r="C32" s="370" t="s">
        <v>15</v>
      </c>
      <c r="D32" s="371"/>
      <c r="E32" s="372"/>
      <c r="F32" s="132"/>
      <c r="G32" s="132"/>
    </row>
    <row r="33" spans="1:8" ht="15.75" thickBot="1" x14ac:dyDescent="0.3">
      <c r="A33" s="377"/>
      <c r="B33" s="383"/>
      <c r="C33" s="137">
        <v>7500</v>
      </c>
      <c r="D33" s="151" t="s">
        <v>11</v>
      </c>
      <c r="E33" s="123">
        <v>27000</v>
      </c>
      <c r="F33" s="132"/>
      <c r="G33" s="132"/>
    </row>
    <row r="34" spans="1:8" x14ac:dyDescent="0.25">
      <c r="A34" s="187" t="s">
        <v>16</v>
      </c>
      <c r="B34" s="193">
        <v>1</v>
      </c>
      <c r="C34" s="152"/>
      <c r="D34" s="155"/>
      <c r="E34" s="156"/>
      <c r="F34" s="132"/>
      <c r="G34" s="132"/>
    </row>
    <row r="35" spans="1:8" ht="30" x14ac:dyDescent="0.25">
      <c r="A35" s="187" t="s">
        <v>17</v>
      </c>
      <c r="B35" s="194">
        <v>2</v>
      </c>
      <c r="C35" s="153"/>
      <c r="D35" s="146"/>
      <c r="E35" s="148"/>
      <c r="F35" s="132"/>
      <c r="G35" s="132"/>
    </row>
    <row r="36" spans="1:8" ht="30" x14ac:dyDescent="0.25">
      <c r="A36" s="187" t="s">
        <v>18</v>
      </c>
      <c r="B36" s="194">
        <v>1</v>
      </c>
      <c r="C36" s="153"/>
      <c r="D36" s="146"/>
      <c r="E36" s="148"/>
      <c r="F36" s="132"/>
      <c r="G36" s="132"/>
    </row>
    <row r="37" spans="1:8" ht="30" x14ac:dyDescent="0.25">
      <c r="A37" s="187" t="s">
        <v>19</v>
      </c>
      <c r="B37" s="194">
        <v>1</v>
      </c>
      <c r="C37" s="153"/>
      <c r="D37" s="146"/>
      <c r="E37" s="148"/>
      <c r="F37" s="132"/>
      <c r="G37" s="132"/>
    </row>
    <row r="38" spans="1:8" ht="45" x14ac:dyDescent="0.25">
      <c r="A38" s="187" t="s">
        <v>20</v>
      </c>
      <c r="B38" s="194">
        <v>3</v>
      </c>
      <c r="C38" s="153"/>
      <c r="D38" s="146"/>
      <c r="E38" s="148"/>
      <c r="F38" s="132"/>
      <c r="G38" s="132"/>
    </row>
    <row r="39" spans="1:8" ht="60" x14ac:dyDescent="0.25">
      <c r="A39" s="187" t="s">
        <v>21</v>
      </c>
      <c r="B39" s="194">
        <v>2</v>
      </c>
      <c r="C39" s="153"/>
      <c r="D39" s="146"/>
      <c r="E39" s="148"/>
      <c r="F39" s="132"/>
      <c r="G39" s="132"/>
    </row>
    <row r="40" spans="1:8" x14ac:dyDescent="0.25">
      <c r="A40" s="187" t="s">
        <v>22</v>
      </c>
      <c r="B40" s="194">
        <v>2</v>
      </c>
      <c r="C40" s="153"/>
      <c r="D40" s="146"/>
      <c r="E40" s="148"/>
      <c r="F40" s="132"/>
      <c r="G40" s="132"/>
    </row>
    <row r="41" spans="1:8" x14ac:dyDescent="0.25">
      <c r="A41" s="187" t="s">
        <v>23</v>
      </c>
      <c r="B41" s="194">
        <v>1</v>
      </c>
      <c r="C41" s="153"/>
      <c r="D41" s="146"/>
      <c r="E41" s="148"/>
      <c r="F41" s="132"/>
      <c r="G41" s="132"/>
    </row>
    <row r="42" spans="1:8" ht="30" x14ac:dyDescent="0.25">
      <c r="A42" s="187" t="s">
        <v>24</v>
      </c>
      <c r="B42" s="194">
        <v>1</v>
      </c>
      <c r="C42" s="153"/>
      <c r="D42" s="146"/>
      <c r="E42" s="148"/>
      <c r="F42" s="132"/>
      <c r="G42" s="132"/>
    </row>
    <row r="43" spans="1:8" ht="15.75" thickBot="1" x14ac:dyDescent="0.3">
      <c r="A43" s="189" t="s">
        <v>25</v>
      </c>
      <c r="B43" s="205">
        <v>1</v>
      </c>
      <c r="C43" s="165"/>
      <c r="D43" s="160"/>
      <c r="E43" s="161"/>
      <c r="F43" s="132"/>
      <c r="G43" s="132"/>
    </row>
    <row r="44" spans="1:8" ht="42.75" x14ac:dyDescent="0.25">
      <c r="A44" s="132"/>
      <c r="B44" s="190" t="s">
        <v>110</v>
      </c>
      <c r="C44" s="152">
        <f>($B$34*C34)+($B$35*C35)+($B$36*C36)+($B$37*C37)+($B$38*C38)+($B$39*C39)+($B$40*C40)+($B$41*C41)+($B$42*C42)+($B$43*C43)</f>
        <v>0</v>
      </c>
      <c r="D44" s="155">
        <f t="shared" ref="D44:E44" si="1">($B$34*D34)+($B$35*D35)+($B$36*D36)+($B$37*D37)+($B$38*D38)+($B$39*D39)+($B$40*D40)+($B$41*D41)+($B$42*D42)+($B$43*D43)</f>
        <v>0</v>
      </c>
      <c r="E44" s="156">
        <f t="shared" si="1"/>
        <v>0</v>
      </c>
      <c r="F44" s="132"/>
      <c r="G44" s="132"/>
    </row>
    <row r="45" spans="1:8" x14ac:dyDescent="0.25">
      <c r="A45" s="132"/>
      <c r="B45" s="191" t="s">
        <v>111</v>
      </c>
      <c r="C45" s="171">
        <v>1</v>
      </c>
      <c r="D45" s="133">
        <v>16</v>
      </c>
      <c r="E45" s="172">
        <v>4</v>
      </c>
      <c r="F45" s="132"/>
      <c r="G45" s="132"/>
    </row>
    <row r="46" spans="1:8" ht="29.25" thickBot="1" x14ac:dyDescent="0.3">
      <c r="A46" s="132"/>
      <c r="B46" s="192" t="s">
        <v>112</v>
      </c>
      <c r="C46" s="154">
        <f>C45*C44</f>
        <v>0</v>
      </c>
      <c r="D46" s="149">
        <f t="shared" ref="D46:E46" si="2">D45*D44</f>
        <v>0</v>
      </c>
      <c r="E46" s="150">
        <f t="shared" si="2"/>
        <v>0</v>
      </c>
      <c r="F46" s="132"/>
      <c r="G46" s="132"/>
    </row>
    <row r="47" spans="1:8" ht="29.25" thickBot="1" x14ac:dyDescent="0.3">
      <c r="A47" s="132"/>
      <c r="B47" s="132"/>
      <c r="C47" s="132"/>
      <c r="D47" s="175" t="s">
        <v>113</v>
      </c>
      <c r="E47" s="209">
        <f>SUM(C46:E46)</f>
        <v>0</v>
      </c>
      <c r="F47" s="132"/>
      <c r="G47" s="132"/>
    </row>
    <row r="48" spans="1:8" ht="15.75" thickBot="1" x14ac:dyDescent="0.3">
      <c r="A48" s="132"/>
      <c r="B48" s="132"/>
      <c r="C48" s="132"/>
      <c r="D48" s="132"/>
      <c r="E48" s="132"/>
      <c r="F48" s="132"/>
      <c r="G48" s="132"/>
      <c r="H48" s="132"/>
    </row>
    <row r="49" spans="1:8" ht="15.75" thickBot="1" x14ac:dyDescent="0.3">
      <c r="A49" s="373" t="s">
        <v>114</v>
      </c>
      <c r="B49" s="374"/>
      <c r="C49" s="374"/>
      <c r="D49" s="374"/>
      <c r="E49" s="374"/>
      <c r="F49" s="374"/>
      <c r="G49" s="374"/>
      <c r="H49" s="375"/>
    </row>
    <row r="50" spans="1:8" ht="15.75" thickBot="1" x14ac:dyDescent="0.3">
      <c r="A50" s="376" t="s">
        <v>14</v>
      </c>
      <c r="B50" s="378" t="s">
        <v>109</v>
      </c>
      <c r="C50" s="370" t="s">
        <v>15</v>
      </c>
      <c r="D50" s="371"/>
      <c r="E50" s="371"/>
      <c r="F50" s="371"/>
      <c r="G50" s="371"/>
      <c r="H50" s="372"/>
    </row>
    <row r="51" spans="1:8" ht="29.25" thickBot="1" x14ac:dyDescent="0.3">
      <c r="A51" s="377"/>
      <c r="B51" s="379"/>
      <c r="C51" s="314">
        <v>9000</v>
      </c>
      <c r="D51" s="315" t="s">
        <v>96</v>
      </c>
      <c r="E51" s="315">
        <v>18000</v>
      </c>
      <c r="F51" s="315" t="s">
        <v>12</v>
      </c>
      <c r="G51" s="315">
        <v>24000</v>
      </c>
      <c r="H51" s="315" t="s">
        <v>58</v>
      </c>
    </row>
    <row r="52" spans="1:8" x14ac:dyDescent="0.25">
      <c r="A52" s="187" t="s">
        <v>16</v>
      </c>
      <c r="B52" s="193">
        <v>1</v>
      </c>
      <c r="C52" s="152"/>
      <c r="D52" s="155"/>
      <c r="E52" s="155"/>
      <c r="F52" s="155"/>
      <c r="G52" s="155"/>
      <c r="H52" s="156"/>
    </row>
    <row r="53" spans="1:8" ht="60" x14ac:dyDescent="0.25">
      <c r="A53" s="187" t="s">
        <v>26</v>
      </c>
      <c r="B53" s="194">
        <v>2</v>
      </c>
      <c r="C53" s="153"/>
      <c r="D53" s="146"/>
      <c r="E53" s="146"/>
      <c r="F53" s="146"/>
      <c r="G53" s="146"/>
      <c r="H53" s="148"/>
    </row>
    <row r="54" spans="1:8" ht="30" x14ac:dyDescent="0.25">
      <c r="A54" s="187" t="s">
        <v>18</v>
      </c>
      <c r="B54" s="194">
        <v>1</v>
      </c>
      <c r="C54" s="153"/>
      <c r="D54" s="146"/>
      <c r="E54" s="146"/>
      <c r="F54" s="146"/>
      <c r="G54" s="146"/>
      <c r="H54" s="148"/>
    </row>
    <row r="55" spans="1:8" ht="30" x14ac:dyDescent="0.25">
      <c r="A55" s="187" t="s">
        <v>19</v>
      </c>
      <c r="B55" s="194">
        <v>1</v>
      </c>
      <c r="C55" s="153"/>
      <c r="D55" s="146"/>
      <c r="E55" s="146"/>
      <c r="F55" s="146"/>
      <c r="G55" s="146"/>
      <c r="H55" s="148"/>
    </row>
    <row r="56" spans="1:8" ht="45" x14ac:dyDescent="0.25">
      <c r="A56" s="187" t="s">
        <v>20</v>
      </c>
      <c r="B56" s="194">
        <v>3</v>
      </c>
      <c r="C56" s="153"/>
      <c r="D56" s="146"/>
      <c r="E56" s="146"/>
      <c r="F56" s="146"/>
      <c r="G56" s="146"/>
      <c r="H56" s="148"/>
    </row>
    <row r="57" spans="1:8" ht="60" x14ac:dyDescent="0.25">
      <c r="A57" s="187" t="s">
        <v>21</v>
      </c>
      <c r="B57" s="194">
        <v>2</v>
      </c>
      <c r="C57" s="153"/>
      <c r="D57" s="146"/>
      <c r="E57" s="146"/>
      <c r="F57" s="146"/>
      <c r="G57" s="146"/>
      <c r="H57" s="148"/>
    </row>
    <row r="58" spans="1:8" x14ac:dyDescent="0.25">
      <c r="A58" s="187" t="s">
        <v>22</v>
      </c>
      <c r="B58" s="194">
        <v>1</v>
      </c>
      <c r="C58" s="153"/>
      <c r="D58" s="146"/>
      <c r="E58" s="146"/>
      <c r="F58" s="146"/>
      <c r="G58" s="146"/>
      <c r="H58" s="148"/>
    </row>
    <row r="59" spans="1:8" x14ac:dyDescent="0.25">
      <c r="A59" s="187" t="s">
        <v>23</v>
      </c>
      <c r="B59" s="194">
        <v>1</v>
      </c>
      <c r="C59" s="153"/>
      <c r="D59" s="146"/>
      <c r="E59" s="146"/>
      <c r="F59" s="146"/>
      <c r="G59" s="146"/>
      <c r="H59" s="148"/>
    </row>
    <row r="60" spans="1:8" ht="30" x14ac:dyDescent="0.25">
      <c r="A60" s="187" t="s">
        <v>24</v>
      </c>
      <c r="B60" s="194">
        <v>1</v>
      </c>
      <c r="C60" s="153"/>
      <c r="D60" s="146"/>
      <c r="E60" s="146"/>
      <c r="F60" s="146"/>
      <c r="G60" s="146"/>
      <c r="H60" s="148"/>
    </row>
    <row r="61" spans="1:8" ht="15.75" thickBot="1" x14ac:dyDescent="0.3">
      <c r="A61" s="189" t="s">
        <v>27</v>
      </c>
      <c r="B61" s="195">
        <v>2</v>
      </c>
      <c r="C61" s="153"/>
      <c r="D61" s="146"/>
      <c r="E61" s="146"/>
      <c r="F61" s="146"/>
      <c r="G61" s="146"/>
      <c r="H61" s="148"/>
    </row>
    <row r="62" spans="1:8" ht="15.75" thickBot="1" x14ac:dyDescent="0.3">
      <c r="A62" s="205" t="s">
        <v>123</v>
      </c>
      <c r="B62" s="205">
        <v>1</v>
      </c>
      <c r="C62" s="165"/>
      <c r="D62" s="160"/>
      <c r="E62" s="160"/>
      <c r="F62" s="160"/>
      <c r="G62" s="160"/>
      <c r="H62" s="161"/>
    </row>
    <row r="63" spans="1:8" ht="42.75" x14ac:dyDescent="0.25">
      <c r="A63" s="132"/>
      <c r="B63" s="190" t="s">
        <v>110</v>
      </c>
      <c r="C63" s="196">
        <f>($B$52*C52)+($B$53*C53)+($B$54*C54)+($B$55*C55)+($B$56*C56)+($B$57*C57)+($B$58*C58)+($B$59*C59)+($B$60*C60)+($B$61*C61)+($B$62*C62)</f>
        <v>0</v>
      </c>
      <c r="D63" s="215">
        <f t="shared" ref="D63:H63" si="3">($B$52*D52)+($B$53*D53)+($B$54*D54)+($B$55*D55)+($B$56*D56)+($B$57*D57)+($B$58*D58)+($B$59*D59)+($B$60*D60)+($B$61*D61)+($B$62*D62)</f>
        <v>0</v>
      </c>
      <c r="E63" s="215">
        <f t="shared" si="3"/>
        <v>0</v>
      </c>
      <c r="F63" s="215">
        <f t="shared" si="3"/>
        <v>0</v>
      </c>
      <c r="G63" s="215">
        <f t="shared" si="3"/>
        <v>0</v>
      </c>
      <c r="H63" s="216">
        <f t="shared" si="3"/>
        <v>0</v>
      </c>
    </row>
    <row r="64" spans="1:8" x14ac:dyDescent="0.25">
      <c r="A64" s="132"/>
      <c r="B64" s="191" t="s">
        <v>111</v>
      </c>
      <c r="C64" s="171">
        <v>12</v>
      </c>
      <c r="D64" s="133">
        <v>5</v>
      </c>
      <c r="E64" s="133">
        <v>6</v>
      </c>
      <c r="F64" s="133">
        <v>1</v>
      </c>
      <c r="G64" s="133">
        <v>2</v>
      </c>
      <c r="H64" s="172">
        <v>3</v>
      </c>
    </row>
    <row r="65" spans="1:8" ht="29.25" thickBot="1" x14ac:dyDescent="0.3">
      <c r="A65" s="132"/>
      <c r="B65" s="192" t="s">
        <v>112</v>
      </c>
      <c r="C65" s="154">
        <f>C64*C63</f>
        <v>0</v>
      </c>
      <c r="D65" s="149">
        <f t="shared" ref="D65:H65" si="4">D64*D63</f>
        <v>0</v>
      </c>
      <c r="E65" s="149">
        <f t="shared" si="4"/>
        <v>0</v>
      </c>
      <c r="F65" s="149">
        <f t="shared" si="4"/>
        <v>0</v>
      </c>
      <c r="G65" s="149">
        <f t="shared" si="4"/>
        <v>0</v>
      </c>
      <c r="H65" s="150">
        <f t="shared" si="4"/>
        <v>0</v>
      </c>
    </row>
    <row r="66" spans="1:8" ht="43.5" thickBot="1" x14ac:dyDescent="0.3">
      <c r="A66" s="132"/>
      <c r="B66" s="132"/>
      <c r="C66" s="132"/>
      <c r="D66" s="132"/>
      <c r="E66" s="132"/>
      <c r="F66" s="132"/>
      <c r="G66" s="175" t="s">
        <v>115</v>
      </c>
      <c r="H66" s="183">
        <f>SUM(C65:H65)</f>
        <v>0</v>
      </c>
    </row>
  </sheetData>
  <mergeCells count="13">
    <mergeCell ref="A50:A51"/>
    <mergeCell ref="B50:B51"/>
    <mergeCell ref="C50:H50"/>
    <mergeCell ref="A2:B2"/>
    <mergeCell ref="A4:B4"/>
    <mergeCell ref="A9:B9"/>
    <mergeCell ref="A21:D21"/>
    <mergeCell ref="F21:I21"/>
    <mergeCell ref="A31:E31"/>
    <mergeCell ref="A32:A33"/>
    <mergeCell ref="B32:B33"/>
    <mergeCell ref="C32:E32"/>
    <mergeCell ref="A49:H49"/>
  </mergeCells>
  <pageMargins left="0.11811023622047245" right="0.11811023622047245" top="0.11811023622047245" bottom="0.11811023622047245" header="0.31496062992125984" footer="0.31496062992125984"/>
  <pageSetup paperSize="9"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59"/>
  <sheetViews>
    <sheetView topLeftCell="A41" workbookViewId="0">
      <selection sqref="A1:I59"/>
    </sheetView>
  </sheetViews>
  <sheetFormatPr defaultRowHeight="15" x14ac:dyDescent="0.25"/>
  <cols>
    <col min="1" max="1" width="23.5703125" style="124" bestFit="1" customWidth="1"/>
    <col min="2" max="2" width="32.28515625" style="124" customWidth="1"/>
    <col min="3" max="3" width="14" style="124" bestFit="1" customWidth="1"/>
    <col min="4" max="4" width="26.42578125" style="124" bestFit="1" customWidth="1"/>
    <col min="5" max="5" width="14.5703125" style="124" bestFit="1" customWidth="1"/>
    <col min="6" max="6" width="14" style="124" bestFit="1" customWidth="1"/>
    <col min="7" max="7" width="15.140625" style="124" bestFit="1" customWidth="1"/>
    <col min="8" max="8" width="15.140625" style="124" customWidth="1"/>
    <col min="9" max="10" width="23.42578125" style="124" customWidth="1"/>
    <col min="11" max="16384" width="9.140625" style="124"/>
  </cols>
  <sheetData>
    <row r="1" spans="1:9" x14ac:dyDescent="0.25">
      <c r="A1" s="9" t="s">
        <v>0</v>
      </c>
      <c r="B1" s="10" t="s">
        <v>100</v>
      </c>
    </row>
    <row r="2" spans="1:9" ht="15.75" thickBot="1" x14ac:dyDescent="0.3">
      <c r="A2" s="346"/>
      <c r="B2" s="347"/>
    </row>
    <row r="3" spans="1:9" ht="15.75" thickBot="1" x14ac:dyDescent="0.3">
      <c r="A3" s="11" t="s">
        <v>6</v>
      </c>
      <c r="B3" s="12" t="s">
        <v>2</v>
      </c>
      <c r="D3" s="25" t="s">
        <v>118</v>
      </c>
      <c r="E3" s="23">
        <f>D20+I23</f>
        <v>0</v>
      </c>
    </row>
    <row r="4" spans="1:9" x14ac:dyDescent="0.25">
      <c r="A4" s="365" t="s">
        <v>3</v>
      </c>
      <c r="B4" s="366"/>
      <c r="D4" s="26" t="s">
        <v>149</v>
      </c>
      <c r="E4" s="24"/>
    </row>
    <row r="5" spans="1:9" ht="15.75" thickBot="1" x14ac:dyDescent="0.3">
      <c r="A5" s="2">
        <v>12000</v>
      </c>
      <c r="B5" s="3">
        <v>12</v>
      </c>
      <c r="D5" s="6" t="s">
        <v>107</v>
      </c>
      <c r="E5" s="27">
        <f>E4+E3</f>
        <v>0</v>
      </c>
    </row>
    <row r="6" spans="1:9" ht="15.75" thickBot="1" x14ac:dyDescent="0.3">
      <c r="A6" s="2">
        <v>21000</v>
      </c>
      <c r="B6" s="3">
        <v>7</v>
      </c>
      <c r="D6" s="25" t="s">
        <v>119</v>
      </c>
      <c r="E6" s="23">
        <f>(D40+G59)/12</f>
        <v>0</v>
      </c>
    </row>
    <row r="7" spans="1:9" ht="15.75" thickBot="1" x14ac:dyDescent="0.3">
      <c r="A7" s="365" t="s">
        <v>4</v>
      </c>
      <c r="B7" s="366"/>
      <c r="D7" s="26" t="s">
        <v>149</v>
      </c>
      <c r="E7" s="24"/>
    </row>
    <row r="8" spans="1:9" ht="15.75" thickBot="1" x14ac:dyDescent="0.3">
      <c r="A8" s="110">
        <v>9000</v>
      </c>
      <c r="B8" s="1">
        <v>1</v>
      </c>
      <c r="D8" s="6" t="s">
        <v>117</v>
      </c>
      <c r="E8" s="27">
        <f>E7+E6</f>
        <v>0</v>
      </c>
    </row>
    <row r="9" spans="1:9" ht="15.75" thickBot="1" x14ac:dyDescent="0.3">
      <c r="A9" s="2">
        <v>12000</v>
      </c>
      <c r="B9" s="3">
        <v>1</v>
      </c>
      <c r="D9" s="185" t="s">
        <v>120</v>
      </c>
      <c r="E9" s="186">
        <f>E8+E5</f>
        <v>0</v>
      </c>
    </row>
    <row r="10" spans="1:9" x14ac:dyDescent="0.25">
      <c r="A10" s="2">
        <v>18000</v>
      </c>
      <c r="B10" s="3">
        <v>20</v>
      </c>
    </row>
    <row r="11" spans="1:9" x14ac:dyDescent="0.25">
      <c r="A11" s="2">
        <v>24000</v>
      </c>
      <c r="B11" s="3">
        <v>2</v>
      </c>
    </row>
    <row r="12" spans="1:9" x14ac:dyDescent="0.25">
      <c r="A12" s="2">
        <v>48000</v>
      </c>
      <c r="B12" s="3">
        <v>1</v>
      </c>
    </row>
    <row r="13" spans="1:9" ht="15.75" thickBot="1" x14ac:dyDescent="0.3">
      <c r="A13" s="167" t="s">
        <v>5</v>
      </c>
      <c r="B13" s="168">
        <f>SUM(B5:B6,B8:B12)</f>
        <v>44</v>
      </c>
    </row>
    <row r="16" spans="1:9" ht="15.75" x14ac:dyDescent="0.25">
      <c r="A16" s="362" t="s">
        <v>101</v>
      </c>
      <c r="B16" s="363"/>
      <c r="C16" s="363"/>
      <c r="D16" s="364"/>
      <c r="F16" s="345" t="s">
        <v>102</v>
      </c>
      <c r="G16" s="345"/>
      <c r="H16" s="345"/>
      <c r="I16" s="345"/>
    </row>
    <row r="17" spans="1:9" ht="63" x14ac:dyDescent="0.25">
      <c r="A17" s="126" t="s">
        <v>7</v>
      </c>
      <c r="B17" s="126" t="s">
        <v>8</v>
      </c>
      <c r="C17" s="126" t="s">
        <v>9</v>
      </c>
      <c r="D17" s="126" t="s">
        <v>10</v>
      </c>
      <c r="F17" s="126" t="s">
        <v>7</v>
      </c>
      <c r="G17" s="126" t="s">
        <v>8</v>
      </c>
      <c r="H17" s="126" t="s">
        <v>9</v>
      </c>
      <c r="I17" s="126" t="s">
        <v>10</v>
      </c>
    </row>
    <row r="18" spans="1:9" x14ac:dyDescent="0.25">
      <c r="A18" s="138" t="s">
        <v>11</v>
      </c>
      <c r="B18" s="133">
        <v>12</v>
      </c>
      <c r="C18" s="142"/>
      <c r="D18" s="142">
        <f>B18*C18</f>
        <v>0</v>
      </c>
      <c r="E18" s="125"/>
      <c r="F18" s="138">
        <v>9000</v>
      </c>
      <c r="G18" s="133">
        <v>1</v>
      </c>
      <c r="H18" s="146"/>
      <c r="I18" s="142">
        <f>H18*G18</f>
        <v>0</v>
      </c>
    </row>
    <row r="19" spans="1:9" x14ac:dyDescent="0.25">
      <c r="A19" s="138">
        <v>21000</v>
      </c>
      <c r="B19" s="133">
        <v>7</v>
      </c>
      <c r="C19" s="142"/>
      <c r="D19" s="142">
        <f>B19*C19</f>
        <v>0</v>
      </c>
      <c r="E19" s="125"/>
      <c r="F19" s="138">
        <v>12000</v>
      </c>
      <c r="G19" s="133">
        <v>1</v>
      </c>
      <c r="H19" s="146"/>
      <c r="I19" s="142">
        <f>H19*G19</f>
        <v>0</v>
      </c>
    </row>
    <row r="20" spans="1:9" x14ac:dyDescent="0.25">
      <c r="A20" s="132"/>
      <c r="B20" s="132"/>
      <c r="C20" s="144" t="s">
        <v>13</v>
      </c>
      <c r="D20" s="120">
        <f>SUM(D18:D19)</f>
        <v>0</v>
      </c>
      <c r="E20" s="125"/>
      <c r="F20" s="138">
        <v>18000</v>
      </c>
      <c r="G20" s="133">
        <v>20</v>
      </c>
      <c r="H20" s="146"/>
      <c r="I20" s="142">
        <f>H20*G20</f>
        <v>0</v>
      </c>
    </row>
    <row r="21" spans="1:9" x14ac:dyDescent="0.25">
      <c r="E21" s="125"/>
      <c r="F21" s="138">
        <v>24000</v>
      </c>
      <c r="G21" s="133">
        <v>2</v>
      </c>
      <c r="H21" s="146"/>
      <c r="I21" s="142">
        <f>H21*G21</f>
        <v>0</v>
      </c>
    </row>
    <row r="22" spans="1:9" x14ac:dyDescent="0.25">
      <c r="E22" s="125"/>
      <c r="F22" s="138">
        <v>48000</v>
      </c>
      <c r="G22" s="133">
        <v>1</v>
      </c>
      <c r="H22" s="146"/>
      <c r="I22" s="142">
        <f>H22*G22</f>
        <v>0</v>
      </c>
    </row>
    <row r="23" spans="1:9" ht="15.75" thickBot="1" x14ac:dyDescent="0.3">
      <c r="F23" s="132"/>
      <c r="G23" s="132"/>
      <c r="H23" s="144" t="s">
        <v>13</v>
      </c>
      <c r="I23" s="120">
        <f>SUM(I18:I22)</f>
        <v>0</v>
      </c>
    </row>
    <row r="24" spans="1:9" ht="15.75" thickBot="1" x14ac:dyDescent="0.3">
      <c r="A24" s="373" t="s">
        <v>108</v>
      </c>
      <c r="B24" s="374"/>
      <c r="C24" s="374"/>
      <c r="D24" s="375"/>
      <c r="E24" s="132"/>
      <c r="F24" s="132"/>
    </row>
    <row r="25" spans="1:9" ht="15.75" thickBot="1" x14ac:dyDescent="0.3">
      <c r="A25" s="381" t="s">
        <v>14</v>
      </c>
      <c r="B25" s="382" t="s">
        <v>109</v>
      </c>
      <c r="C25" s="370" t="s">
        <v>15</v>
      </c>
      <c r="D25" s="372"/>
      <c r="E25" s="132"/>
      <c r="F25" s="132"/>
    </row>
    <row r="26" spans="1:9" ht="29.25" thickBot="1" x14ac:dyDescent="0.3">
      <c r="A26" s="377"/>
      <c r="B26" s="383"/>
      <c r="C26" s="151" t="s">
        <v>11</v>
      </c>
      <c r="D26" s="151">
        <v>21000</v>
      </c>
      <c r="E26" s="132"/>
      <c r="F26" s="132"/>
    </row>
    <row r="27" spans="1:9" x14ac:dyDescent="0.25">
      <c r="A27" s="187" t="s">
        <v>16</v>
      </c>
      <c r="B27" s="193">
        <v>1</v>
      </c>
      <c r="C27" s="155"/>
      <c r="D27" s="155"/>
      <c r="E27" s="132"/>
      <c r="F27" s="132"/>
    </row>
    <row r="28" spans="1:9" ht="30" x14ac:dyDescent="0.25">
      <c r="A28" s="187" t="s">
        <v>17</v>
      </c>
      <c r="B28" s="194">
        <v>2</v>
      </c>
      <c r="C28" s="146"/>
      <c r="D28" s="146"/>
      <c r="E28" s="132"/>
      <c r="F28" s="132"/>
    </row>
    <row r="29" spans="1:9" ht="30" x14ac:dyDescent="0.25">
      <c r="A29" s="187" t="s">
        <v>18</v>
      </c>
      <c r="B29" s="194">
        <v>1</v>
      </c>
      <c r="C29" s="146"/>
      <c r="D29" s="146"/>
      <c r="E29" s="132"/>
      <c r="F29" s="132"/>
    </row>
    <row r="30" spans="1:9" ht="30" x14ac:dyDescent="0.25">
      <c r="A30" s="187" t="s">
        <v>19</v>
      </c>
      <c r="B30" s="194">
        <v>1</v>
      </c>
      <c r="C30" s="146"/>
      <c r="D30" s="146"/>
      <c r="E30" s="132"/>
      <c r="F30" s="132"/>
    </row>
    <row r="31" spans="1:9" ht="45" x14ac:dyDescent="0.25">
      <c r="A31" s="187" t="s">
        <v>20</v>
      </c>
      <c r="B31" s="194">
        <v>3</v>
      </c>
      <c r="C31" s="146"/>
      <c r="D31" s="146"/>
      <c r="E31" s="132"/>
      <c r="F31" s="132"/>
    </row>
    <row r="32" spans="1:9" ht="60" x14ac:dyDescent="0.25">
      <c r="A32" s="187" t="s">
        <v>21</v>
      </c>
      <c r="B32" s="194">
        <v>2</v>
      </c>
      <c r="C32" s="146"/>
      <c r="D32" s="146"/>
      <c r="E32" s="132"/>
      <c r="F32" s="132"/>
    </row>
    <row r="33" spans="1:7" x14ac:dyDescent="0.25">
      <c r="A33" s="187" t="s">
        <v>22</v>
      </c>
      <c r="B33" s="194">
        <v>2</v>
      </c>
      <c r="C33" s="146"/>
      <c r="D33" s="146"/>
      <c r="E33" s="132"/>
      <c r="F33" s="132"/>
    </row>
    <row r="34" spans="1:7" x14ac:dyDescent="0.25">
      <c r="A34" s="187" t="s">
        <v>23</v>
      </c>
      <c r="B34" s="194">
        <v>1</v>
      </c>
      <c r="C34" s="146"/>
      <c r="D34" s="146"/>
      <c r="E34" s="132"/>
      <c r="F34" s="132"/>
    </row>
    <row r="35" spans="1:7" ht="30" x14ac:dyDescent="0.25">
      <c r="A35" s="187" t="s">
        <v>24</v>
      </c>
      <c r="B35" s="194">
        <v>1</v>
      </c>
      <c r="C35" s="146"/>
      <c r="D35" s="146"/>
      <c r="E35" s="132"/>
      <c r="F35" s="132"/>
    </row>
    <row r="36" spans="1:7" ht="15.75" thickBot="1" x14ac:dyDescent="0.3">
      <c r="A36" s="189" t="s">
        <v>25</v>
      </c>
      <c r="B36" s="205">
        <v>1</v>
      </c>
      <c r="C36" s="160"/>
      <c r="D36" s="160"/>
      <c r="E36" s="132"/>
      <c r="F36" s="132"/>
    </row>
    <row r="37" spans="1:7" ht="42.75" x14ac:dyDescent="0.25">
      <c r="A37" s="132"/>
      <c r="B37" s="190" t="s">
        <v>110</v>
      </c>
      <c r="C37" s="152">
        <f>($B$27*C27)+($B$28*C28)+($B$29*C29)+($B$30*C30)+($B$31*C31)+($B$32*C32)+($B$33*C33)+($B$34*C34)+($B$35*C35)+($B$36*C36)</f>
        <v>0</v>
      </c>
      <c r="D37" s="156">
        <f>($B$27*D27)+($B$28*D28)+($B$29*D29)+($B$30*D30)+($B$31*D31)+($B$32*D32)+($B$33*D33)+($B$34*D34)+($B$35*D35)+($B$36*D36)</f>
        <v>0</v>
      </c>
      <c r="E37" s="132"/>
      <c r="F37" s="132"/>
    </row>
    <row r="38" spans="1:7" x14ac:dyDescent="0.25">
      <c r="A38" s="132"/>
      <c r="B38" s="191" t="s">
        <v>111</v>
      </c>
      <c r="C38" s="171">
        <v>12</v>
      </c>
      <c r="D38" s="172">
        <v>7</v>
      </c>
      <c r="E38" s="132"/>
      <c r="F38" s="132"/>
    </row>
    <row r="39" spans="1:7" ht="29.25" thickBot="1" x14ac:dyDescent="0.3">
      <c r="A39" s="132"/>
      <c r="B39" s="192" t="s">
        <v>112</v>
      </c>
      <c r="C39" s="154">
        <f>C38*C37</f>
        <v>0</v>
      </c>
      <c r="D39" s="150">
        <f>D38*D37</f>
        <v>0</v>
      </c>
      <c r="E39" s="132"/>
      <c r="F39" s="132"/>
    </row>
    <row r="40" spans="1:7" ht="43.5" thickBot="1" x14ac:dyDescent="0.3">
      <c r="A40" s="132"/>
      <c r="B40" s="132"/>
      <c r="C40" s="175" t="s">
        <v>113</v>
      </c>
      <c r="D40" s="209">
        <f>SUM(C39:D39)</f>
        <v>0</v>
      </c>
      <c r="E40" s="132"/>
      <c r="F40" s="132"/>
    </row>
    <row r="41" spans="1:7" ht="15.75" thickBot="1" x14ac:dyDescent="0.3">
      <c r="A41" s="132"/>
      <c r="B41" s="132"/>
      <c r="C41" s="132"/>
      <c r="D41" s="132"/>
      <c r="E41" s="132"/>
      <c r="F41" s="132"/>
      <c r="G41" s="132"/>
    </row>
    <row r="42" spans="1:7" ht="15.75" thickBot="1" x14ac:dyDescent="0.3">
      <c r="A42" s="373" t="s">
        <v>114</v>
      </c>
      <c r="B42" s="374"/>
      <c r="C42" s="374"/>
      <c r="D42" s="374"/>
      <c r="E42" s="374"/>
      <c r="F42" s="374"/>
      <c r="G42" s="375"/>
    </row>
    <row r="43" spans="1:7" ht="15.75" thickBot="1" x14ac:dyDescent="0.3">
      <c r="A43" s="376" t="s">
        <v>14</v>
      </c>
      <c r="B43" s="378" t="s">
        <v>109</v>
      </c>
      <c r="C43" s="370" t="s">
        <v>15</v>
      </c>
      <c r="D43" s="371"/>
      <c r="E43" s="371"/>
      <c r="F43" s="371"/>
      <c r="G43" s="372"/>
    </row>
    <row r="44" spans="1:7" ht="15.75" thickBot="1" x14ac:dyDescent="0.3">
      <c r="A44" s="377"/>
      <c r="B44" s="379"/>
      <c r="C44" s="137">
        <v>9000</v>
      </c>
      <c r="D44" s="151" t="s">
        <v>96</v>
      </c>
      <c r="E44" s="151">
        <v>18000</v>
      </c>
      <c r="F44" s="151">
        <v>24000</v>
      </c>
      <c r="G44" s="123">
        <v>48000</v>
      </c>
    </row>
    <row r="45" spans="1:7" x14ac:dyDescent="0.25">
      <c r="A45" s="187" t="s">
        <v>16</v>
      </c>
      <c r="B45" s="193">
        <v>1</v>
      </c>
      <c r="C45" s="158"/>
      <c r="D45" s="145"/>
      <c r="E45" s="145"/>
      <c r="F45" s="145"/>
      <c r="G45" s="147"/>
    </row>
    <row r="46" spans="1:7" ht="60" x14ac:dyDescent="0.25">
      <c r="A46" s="187" t="s">
        <v>26</v>
      </c>
      <c r="B46" s="194">
        <v>2</v>
      </c>
      <c r="C46" s="153"/>
      <c r="D46" s="146"/>
      <c r="E46" s="146"/>
      <c r="F46" s="146"/>
      <c r="G46" s="148"/>
    </row>
    <row r="47" spans="1:7" ht="30" x14ac:dyDescent="0.25">
      <c r="A47" s="187" t="s">
        <v>18</v>
      </c>
      <c r="B47" s="194">
        <v>1</v>
      </c>
      <c r="C47" s="153"/>
      <c r="D47" s="146"/>
      <c r="E47" s="146"/>
      <c r="F47" s="146"/>
      <c r="G47" s="148"/>
    </row>
    <row r="48" spans="1:7" ht="30" x14ac:dyDescent="0.25">
      <c r="A48" s="187" t="s">
        <v>19</v>
      </c>
      <c r="B48" s="194">
        <v>1</v>
      </c>
      <c r="C48" s="153"/>
      <c r="D48" s="146"/>
      <c r="E48" s="146"/>
      <c r="F48" s="146"/>
      <c r="G48" s="148"/>
    </row>
    <row r="49" spans="1:7" ht="45" x14ac:dyDescent="0.25">
      <c r="A49" s="187" t="s">
        <v>20</v>
      </c>
      <c r="B49" s="194">
        <v>3</v>
      </c>
      <c r="C49" s="153"/>
      <c r="D49" s="146"/>
      <c r="E49" s="146"/>
      <c r="F49" s="146"/>
      <c r="G49" s="148"/>
    </row>
    <row r="50" spans="1:7" ht="60" x14ac:dyDescent="0.25">
      <c r="A50" s="187" t="s">
        <v>21</v>
      </c>
      <c r="B50" s="194">
        <v>2</v>
      </c>
      <c r="C50" s="153"/>
      <c r="D50" s="146"/>
      <c r="E50" s="146"/>
      <c r="F50" s="146"/>
      <c r="G50" s="148"/>
    </row>
    <row r="51" spans="1:7" x14ac:dyDescent="0.25">
      <c r="A51" s="187" t="s">
        <v>22</v>
      </c>
      <c r="B51" s="194">
        <v>1</v>
      </c>
      <c r="C51" s="153"/>
      <c r="D51" s="146"/>
      <c r="E51" s="146"/>
      <c r="F51" s="146"/>
      <c r="G51" s="148"/>
    </row>
    <row r="52" spans="1:7" x14ac:dyDescent="0.25">
      <c r="A52" s="187" t="s">
        <v>23</v>
      </c>
      <c r="B52" s="194">
        <v>1</v>
      </c>
      <c r="C52" s="153"/>
      <c r="D52" s="146"/>
      <c r="E52" s="146"/>
      <c r="F52" s="146"/>
      <c r="G52" s="148"/>
    </row>
    <row r="53" spans="1:7" ht="30" x14ac:dyDescent="0.25">
      <c r="A53" s="187" t="s">
        <v>24</v>
      </c>
      <c r="B53" s="194">
        <v>1</v>
      </c>
      <c r="C53" s="153"/>
      <c r="D53" s="146"/>
      <c r="E53" s="146"/>
      <c r="F53" s="146"/>
      <c r="G53" s="148"/>
    </row>
    <row r="54" spans="1:7" ht="15.75" thickBot="1" x14ac:dyDescent="0.3">
      <c r="A54" s="189" t="s">
        <v>27</v>
      </c>
      <c r="B54" s="195">
        <v>2</v>
      </c>
      <c r="C54" s="165"/>
      <c r="D54" s="160"/>
      <c r="E54" s="160"/>
      <c r="F54" s="160"/>
      <c r="G54" s="161"/>
    </row>
    <row r="55" spans="1:7" ht="15.75" thickBot="1" x14ac:dyDescent="0.3">
      <c r="A55" s="205" t="s">
        <v>123</v>
      </c>
      <c r="B55" s="205">
        <v>1</v>
      </c>
      <c r="C55" s="302"/>
      <c r="D55" s="303"/>
      <c r="E55" s="303"/>
      <c r="F55" s="303"/>
      <c r="G55" s="304"/>
    </row>
    <row r="56" spans="1:7" ht="42.75" x14ac:dyDescent="0.25">
      <c r="A56" s="132"/>
      <c r="B56" s="190" t="s">
        <v>110</v>
      </c>
      <c r="C56" s="196">
        <f>($B$45*C45)+($B$46*C46)+($B$47*C47)+($B$48*C48)+($B$49*C49)+($B$50*C50)+($B$51*C51)+($B$52*C52)+($B$53*C53)+($B$54*C54)+($B$55*C55)</f>
        <v>0</v>
      </c>
      <c r="D56" s="215">
        <f t="shared" ref="D56:G56" si="0">($B$45*D45)+($B$46*D46)+($B$47*D47)+($B$48*D48)+($B$49*D49)+($B$50*D50)+($B$51*D51)+($B$52*D52)+($B$53*D53)+($B$54*D54)+($B$55*D55)</f>
        <v>0</v>
      </c>
      <c r="E56" s="215">
        <f t="shared" si="0"/>
        <v>0</v>
      </c>
      <c r="F56" s="215">
        <f t="shared" si="0"/>
        <v>0</v>
      </c>
      <c r="G56" s="216">
        <f t="shared" si="0"/>
        <v>0</v>
      </c>
    </row>
    <row r="57" spans="1:7" x14ac:dyDescent="0.25">
      <c r="A57" s="132"/>
      <c r="B57" s="191" t="s">
        <v>111</v>
      </c>
      <c r="C57" s="171">
        <v>1</v>
      </c>
      <c r="D57" s="133">
        <v>1</v>
      </c>
      <c r="E57" s="133">
        <v>20</v>
      </c>
      <c r="F57" s="133">
        <v>2</v>
      </c>
      <c r="G57" s="172">
        <v>1</v>
      </c>
    </row>
    <row r="58" spans="1:7" ht="29.25" thickBot="1" x14ac:dyDescent="0.3">
      <c r="A58" s="132"/>
      <c r="B58" s="192" t="s">
        <v>112</v>
      </c>
      <c r="C58" s="154">
        <f>C57*C56</f>
        <v>0</v>
      </c>
      <c r="D58" s="149">
        <f t="shared" ref="D58:G58" si="1">D57*D56</f>
        <v>0</v>
      </c>
      <c r="E58" s="149">
        <f t="shared" si="1"/>
        <v>0</v>
      </c>
      <c r="F58" s="149">
        <f t="shared" si="1"/>
        <v>0</v>
      </c>
      <c r="G58" s="150">
        <f t="shared" si="1"/>
        <v>0</v>
      </c>
    </row>
    <row r="59" spans="1:7" ht="43.5" thickBot="1" x14ac:dyDescent="0.3">
      <c r="A59" s="132"/>
      <c r="B59" s="132"/>
      <c r="C59" s="132"/>
      <c r="D59" s="132"/>
      <c r="E59" s="132"/>
      <c r="F59" s="175" t="s">
        <v>115</v>
      </c>
      <c r="G59" s="183">
        <f>SUM(C58:G58)</f>
        <v>0</v>
      </c>
    </row>
  </sheetData>
  <mergeCells count="13">
    <mergeCell ref="A24:D24"/>
    <mergeCell ref="B25:B26"/>
    <mergeCell ref="C25:D25"/>
    <mergeCell ref="A42:G42"/>
    <mergeCell ref="A43:A44"/>
    <mergeCell ref="B43:B44"/>
    <mergeCell ref="C43:G43"/>
    <mergeCell ref="A25:A26"/>
    <mergeCell ref="A2:B2"/>
    <mergeCell ref="A4:B4"/>
    <mergeCell ref="A7:B7"/>
    <mergeCell ref="A16:D16"/>
    <mergeCell ref="F16:I16"/>
  </mergeCells>
  <pageMargins left="0.11811023622047245" right="0.11811023622047245" top="0.19685039370078741" bottom="0.19685039370078741" header="0.31496062992125984" footer="0.31496062992125984"/>
  <pageSetup paperSize="9" scale="5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2"/>
  <sheetViews>
    <sheetView topLeftCell="A44" workbookViewId="0">
      <selection sqref="A1:I62"/>
    </sheetView>
  </sheetViews>
  <sheetFormatPr defaultRowHeight="15" x14ac:dyDescent="0.25"/>
  <cols>
    <col min="1" max="1" width="23.5703125" style="124" bestFit="1" customWidth="1"/>
    <col min="2" max="2" width="32.28515625" style="124" customWidth="1"/>
    <col min="3" max="3" width="14" style="124" bestFit="1" customWidth="1"/>
    <col min="4" max="4" width="26.42578125" style="124" bestFit="1" customWidth="1"/>
    <col min="5" max="5" width="13.5703125" style="124" bestFit="1" customWidth="1"/>
    <col min="6" max="6" width="14" style="124" bestFit="1" customWidth="1"/>
    <col min="7" max="7" width="15.140625" style="124" bestFit="1" customWidth="1"/>
    <col min="8" max="8" width="15.140625" style="124" customWidth="1"/>
    <col min="9" max="9" width="20" style="124" customWidth="1"/>
    <col min="10" max="16384" width="9.140625" style="124"/>
  </cols>
  <sheetData>
    <row r="1" spans="1:5" x14ac:dyDescent="0.25">
      <c r="A1" s="9" t="s">
        <v>0</v>
      </c>
      <c r="B1" s="10" t="s">
        <v>97</v>
      </c>
    </row>
    <row r="2" spans="1:5" ht="15.75" thickBot="1" x14ac:dyDescent="0.3">
      <c r="A2" s="346"/>
      <c r="B2" s="347"/>
    </row>
    <row r="3" spans="1:5" ht="15.75" thickBot="1" x14ac:dyDescent="0.3">
      <c r="A3" s="11" t="s">
        <v>6</v>
      </c>
      <c r="B3" s="12" t="s">
        <v>2</v>
      </c>
      <c r="D3" s="25" t="s">
        <v>118</v>
      </c>
      <c r="E3" s="23">
        <f>D25+I26</f>
        <v>0</v>
      </c>
    </row>
    <row r="4" spans="1:5" x14ac:dyDescent="0.25">
      <c r="A4" s="365" t="s">
        <v>3</v>
      </c>
      <c r="B4" s="366"/>
      <c r="D4" s="26" t="s">
        <v>149</v>
      </c>
      <c r="E4" s="24"/>
    </row>
    <row r="5" spans="1:5" ht="15.75" thickBot="1" x14ac:dyDescent="0.3">
      <c r="A5" s="2">
        <v>10000</v>
      </c>
      <c r="B5" s="3">
        <v>2</v>
      </c>
      <c r="D5" s="6" t="s">
        <v>107</v>
      </c>
      <c r="E5" s="27">
        <f>E4+E3</f>
        <v>0</v>
      </c>
    </row>
    <row r="6" spans="1:5" x14ac:dyDescent="0.25">
      <c r="A6" s="2">
        <v>12000</v>
      </c>
      <c r="B6" s="3">
        <v>4</v>
      </c>
      <c r="D6" s="25" t="s">
        <v>119</v>
      </c>
      <c r="E6" s="23">
        <f>(F43+G62)/12</f>
        <v>0</v>
      </c>
    </row>
    <row r="7" spans="1:5" x14ac:dyDescent="0.25">
      <c r="A7" s="37">
        <v>18000</v>
      </c>
      <c r="B7" s="38">
        <v>1</v>
      </c>
      <c r="D7" s="26" t="s">
        <v>149</v>
      </c>
      <c r="E7" s="24"/>
    </row>
    <row r="8" spans="1:5" ht="15.75" thickBot="1" x14ac:dyDescent="0.3">
      <c r="A8" s="37">
        <v>21000</v>
      </c>
      <c r="B8" s="38">
        <v>4</v>
      </c>
      <c r="D8" s="6" t="s">
        <v>117</v>
      </c>
      <c r="E8" s="27">
        <f>E7+E6</f>
        <v>0</v>
      </c>
    </row>
    <row r="9" spans="1:5" ht="15.75" thickBot="1" x14ac:dyDescent="0.3">
      <c r="A9" s="37">
        <v>27000</v>
      </c>
      <c r="B9" s="38">
        <v>1</v>
      </c>
      <c r="D9" s="185" t="s">
        <v>120</v>
      </c>
      <c r="E9" s="186">
        <f>E8+E5</f>
        <v>0</v>
      </c>
    </row>
    <row r="10" spans="1:5" ht="15.75" thickBot="1" x14ac:dyDescent="0.3">
      <c r="A10" s="348" t="s">
        <v>4</v>
      </c>
      <c r="B10" s="349"/>
    </row>
    <row r="11" spans="1:5" x14ac:dyDescent="0.25">
      <c r="A11" s="2">
        <v>9000</v>
      </c>
      <c r="B11" s="3">
        <v>1</v>
      </c>
    </row>
    <row r="12" spans="1:5" x14ac:dyDescent="0.25">
      <c r="A12" s="2">
        <v>48000</v>
      </c>
      <c r="B12" s="3">
        <v>1</v>
      </c>
    </row>
    <row r="13" spans="1:5" x14ac:dyDescent="0.25">
      <c r="A13" s="2">
        <v>12000</v>
      </c>
      <c r="B13" s="3">
        <v>4</v>
      </c>
    </row>
    <row r="14" spans="1:5" x14ac:dyDescent="0.25">
      <c r="A14" s="2">
        <v>18000</v>
      </c>
      <c r="B14" s="3">
        <v>8</v>
      </c>
    </row>
    <row r="15" spans="1:5" ht="15.75" thickBot="1" x14ac:dyDescent="0.3">
      <c r="A15" s="2">
        <v>21000</v>
      </c>
      <c r="B15" s="3">
        <v>2</v>
      </c>
    </row>
    <row r="16" spans="1:5" ht="15.75" thickBot="1" x14ac:dyDescent="0.3">
      <c r="A16" s="7" t="s">
        <v>5</v>
      </c>
      <c r="B16" s="8">
        <f>SUM(B5:B9,B11:B15)</f>
        <v>28</v>
      </c>
    </row>
    <row r="19" spans="1:9" ht="15.75" x14ac:dyDescent="0.25">
      <c r="A19" s="362" t="s">
        <v>98</v>
      </c>
      <c r="B19" s="363"/>
      <c r="C19" s="363"/>
      <c r="D19" s="364"/>
      <c r="F19" s="345" t="s">
        <v>99</v>
      </c>
      <c r="G19" s="345"/>
      <c r="H19" s="345"/>
      <c r="I19" s="345"/>
    </row>
    <row r="20" spans="1:9" ht="63" x14ac:dyDescent="0.25">
      <c r="A20" s="126" t="s">
        <v>7</v>
      </c>
      <c r="B20" s="126" t="s">
        <v>8</v>
      </c>
      <c r="C20" s="126" t="s">
        <v>9</v>
      </c>
      <c r="D20" s="126" t="s">
        <v>10</v>
      </c>
      <c r="F20" s="126" t="s">
        <v>7</v>
      </c>
      <c r="G20" s="126" t="s">
        <v>8</v>
      </c>
      <c r="H20" s="126" t="s">
        <v>9</v>
      </c>
      <c r="I20" s="126" t="s">
        <v>10</v>
      </c>
    </row>
    <row r="21" spans="1:9" x14ac:dyDescent="0.25">
      <c r="A21" s="138" t="s">
        <v>11</v>
      </c>
      <c r="B21" s="133">
        <v>6</v>
      </c>
      <c r="C21" s="142"/>
      <c r="D21" s="142">
        <f>B21*C21</f>
        <v>0</v>
      </c>
      <c r="E21" s="125"/>
      <c r="F21" s="138">
        <v>9000</v>
      </c>
      <c r="G21" s="133">
        <v>1</v>
      </c>
      <c r="H21" s="146"/>
      <c r="I21" s="142">
        <f>H21*G21</f>
        <v>0</v>
      </c>
    </row>
    <row r="22" spans="1:9" x14ac:dyDescent="0.25">
      <c r="A22" s="138">
        <v>18000</v>
      </c>
      <c r="B22" s="133">
        <v>1</v>
      </c>
      <c r="C22" s="142"/>
      <c r="D22" s="142">
        <f>B22*C22</f>
        <v>0</v>
      </c>
      <c r="E22" s="125"/>
      <c r="F22" s="138" t="s">
        <v>96</v>
      </c>
      <c r="G22" s="133">
        <v>4</v>
      </c>
      <c r="H22" s="146"/>
      <c r="I22" s="142">
        <f>H22*G22</f>
        <v>0</v>
      </c>
    </row>
    <row r="23" spans="1:9" x14ac:dyDescent="0.25">
      <c r="A23" s="138">
        <v>21000</v>
      </c>
      <c r="B23" s="133">
        <v>4</v>
      </c>
      <c r="C23" s="142"/>
      <c r="D23" s="142">
        <f>B23*C23</f>
        <v>0</v>
      </c>
      <c r="E23" s="125"/>
      <c r="F23" s="138">
        <v>18000</v>
      </c>
      <c r="G23" s="133">
        <v>8</v>
      </c>
      <c r="H23" s="146"/>
      <c r="I23" s="142">
        <f>H23*G23</f>
        <v>0</v>
      </c>
    </row>
    <row r="24" spans="1:9" x14ac:dyDescent="0.25">
      <c r="A24" s="138">
        <v>27000</v>
      </c>
      <c r="B24" s="133">
        <v>1</v>
      </c>
      <c r="C24" s="142"/>
      <c r="D24" s="142">
        <f>B24*C24</f>
        <v>0</v>
      </c>
      <c r="E24" s="125"/>
      <c r="F24" s="138" t="s">
        <v>12</v>
      </c>
      <c r="G24" s="133">
        <v>2</v>
      </c>
      <c r="H24" s="146"/>
      <c r="I24" s="142">
        <f>H24*G24</f>
        <v>0</v>
      </c>
    </row>
    <row r="25" spans="1:9" x14ac:dyDescent="0.25">
      <c r="A25" s="132"/>
      <c r="B25" s="132"/>
      <c r="C25" s="144" t="s">
        <v>13</v>
      </c>
      <c r="D25" s="120">
        <f>SUM(D21:D24)</f>
        <v>0</v>
      </c>
      <c r="E25" s="125"/>
      <c r="F25" s="138">
        <v>48000</v>
      </c>
      <c r="G25" s="133">
        <v>1</v>
      </c>
      <c r="H25" s="146"/>
      <c r="I25" s="142">
        <f>H25*G25</f>
        <v>0</v>
      </c>
    </row>
    <row r="26" spans="1:9" ht="15.75" thickBot="1" x14ac:dyDescent="0.3">
      <c r="E26" s="125"/>
      <c r="F26" s="132"/>
      <c r="G26" s="132"/>
      <c r="H26" s="144" t="s">
        <v>13</v>
      </c>
      <c r="I26" s="120">
        <f>SUM(I21:I25)</f>
        <v>0</v>
      </c>
    </row>
    <row r="27" spans="1:9" ht="15.75" thickBot="1" x14ac:dyDescent="0.3">
      <c r="A27" s="373" t="s">
        <v>108</v>
      </c>
      <c r="B27" s="374"/>
      <c r="C27" s="374"/>
      <c r="D27" s="374"/>
      <c r="E27" s="374"/>
      <c r="F27" s="375"/>
      <c r="G27" s="132"/>
      <c r="H27" s="98"/>
      <c r="I27" s="97"/>
    </row>
    <row r="28" spans="1:9" ht="15.75" thickBot="1" x14ac:dyDescent="0.3">
      <c r="A28" s="381" t="s">
        <v>14</v>
      </c>
      <c r="B28" s="382" t="s">
        <v>109</v>
      </c>
      <c r="C28" s="370" t="s">
        <v>15</v>
      </c>
      <c r="D28" s="371"/>
      <c r="E28" s="371"/>
      <c r="F28" s="372"/>
      <c r="G28" s="132"/>
    </row>
    <row r="29" spans="1:9" ht="29.25" thickBot="1" x14ac:dyDescent="0.3">
      <c r="A29" s="377"/>
      <c r="B29" s="383"/>
      <c r="C29" s="151" t="s">
        <v>11</v>
      </c>
      <c r="D29" s="151">
        <v>18000</v>
      </c>
      <c r="E29" s="151">
        <v>21000</v>
      </c>
      <c r="F29" s="123">
        <v>27000</v>
      </c>
      <c r="G29" s="132"/>
    </row>
    <row r="30" spans="1:9" x14ac:dyDescent="0.25">
      <c r="A30" s="187" t="s">
        <v>16</v>
      </c>
      <c r="B30" s="193">
        <v>1</v>
      </c>
      <c r="C30" s="155"/>
      <c r="D30" s="155"/>
      <c r="E30" s="155"/>
      <c r="F30" s="156"/>
      <c r="G30" s="132"/>
    </row>
    <row r="31" spans="1:9" ht="30" x14ac:dyDescent="0.25">
      <c r="A31" s="187" t="s">
        <v>17</v>
      </c>
      <c r="B31" s="194">
        <v>2</v>
      </c>
      <c r="C31" s="146"/>
      <c r="D31" s="146"/>
      <c r="E31" s="146"/>
      <c r="F31" s="148"/>
      <c r="G31" s="132"/>
    </row>
    <row r="32" spans="1:9" ht="30" x14ac:dyDescent="0.25">
      <c r="A32" s="187" t="s">
        <v>18</v>
      </c>
      <c r="B32" s="194">
        <v>1</v>
      </c>
      <c r="C32" s="146"/>
      <c r="D32" s="146"/>
      <c r="E32" s="146"/>
      <c r="F32" s="148"/>
      <c r="G32" s="132"/>
    </row>
    <row r="33" spans="1:7" ht="30" x14ac:dyDescent="0.25">
      <c r="A33" s="187" t="s">
        <v>19</v>
      </c>
      <c r="B33" s="194">
        <v>1</v>
      </c>
      <c r="C33" s="146"/>
      <c r="D33" s="146"/>
      <c r="E33" s="146"/>
      <c r="F33" s="148"/>
      <c r="G33" s="132"/>
    </row>
    <row r="34" spans="1:7" ht="45" x14ac:dyDescent="0.25">
      <c r="A34" s="187" t="s">
        <v>20</v>
      </c>
      <c r="B34" s="194">
        <v>3</v>
      </c>
      <c r="C34" s="146"/>
      <c r="D34" s="146"/>
      <c r="E34" s="146"/>
      <c r="F34" s="148"/>
      <c r="G34" s="132"/>
    </row>
    <row r="35" spans="1:7" ht="60" x14ac:dyDescent="0.25">
      <c r="A35" s="187" t="s">
        <v>21</v>
      </c>
      <c r="B35" s="194">
        <v>2</v>
      </c>
      <c r="C35" s="146"/>
      <c r="D35" s="146"/>
      <c r="E35" s="146"/>
      <c r="F35" s="148"/>
      <c r="G35" s="132"/>
    </row>
    <row r="36" spans="1:7" x14ac:dyDescent="0.25">
      <c r="A36" s="187" t="s">
        <v>22</v>
      </c>
      <c r="B36" s="194">
        <v>2</v>
      </c>
      <c r="C36" s="146"/>
      <c r="D36" s="146"/>
      <c r="E36" s="146"/>
      <c r="F36" s="148"/>
      <c r="G36" s="132"/>
    </row>
    <row r="37" spans="1:7" x14ac:dyDescent="0.25">
      <c r="A37" s="187" t="s">
        <v>23</v>
      </c>
      <c r="B37" s="194">
        <v>1</v>
      </c>
      <c r="C37" s="146"/>
      <c r="D37" s="146"/>
      <c r="E37" s="146"/>
      <c r="F37" s="148"/>
      <c r="G37" s="132"/>
    </row>
    <row r="38" spans="1:7" ht="30" x14ac:dyDescent="0.25">
      <c r="A38" s="187" t="s">
        <v>24</v>
      </c>
      <c r="B38" s="194">
        <v>1</v>
      </c>
      <c r="C38" s="146"/>
      <c r="D38" s="146"/>
      <c r="E38" s="146"/>
      <c r="F38" s="148"/>
      <c r="G38" s="132"/>
    </row>
    <row r="39" spans="1:7" ht="15.75" thickBot="1" x14ac:dyDescent="0.3">
      <c r="A39" s="189" t="s">
        <v>25</v>
      </c>
      <c r="B39" s="205">
        <v>1</v>
      </c>
      <c r="C39" s="160"/>
      <c r="D39" s="160"/>
      <c r="E39" s="160"/>
      <c r="F39" s="161"/>
      <c r="G39" s="132"/>
    </row>
    <row r="40" spans="1:7" ht="42.75" x14ac:dyDescent="0.25">
      <c r="A40" s="132"/>
      <c r="B40" s="190" t="s">
        <v>110</v>
      </c>
      <c r="C40" s="152">
        <f>($B$30*C30)+($B$31*C31)+($B$32*C32)+($B$33*C33)+($B$34*C34)+($B$35*C35)+($B$36*C36)+($B$37*C37)+($B$38*C38)+($B$39*C39)</f>
        <v>0</v>
      </c>
      <c r="D40" s="155">
        <f t="shared" ref="D40:F40" si="0">($B$30*D30)+($B$31*D31)+($B$32*D32)+($B$33*D33)+($B$34*D34)+($B$35*D35)+($B$36*D36)+($B$37*D37)+($B$38*D38)+($B$39*D39)</f>
        <v>0</v>
      </c>
      <c r="E40" s="155">
        <f t="shared" si="0"/>
        <v>0</v>
      </c>
      <c r="F40" s="156">
        <f t="shared" si="0"/>
        <v>0</v>
      </c>
      <c r="G40" s="132"/>
    </row>
    <row r="41" spans="1:7" x14ac:dyDescent="0.25">
      <c r="A41" s="132"/>
      <c r="B41" s="191" t="s">
        <v>111</v>
      </c>
      <c r="C41" s="171">
        <v>6</v>
      </c>
      <c r="D41" s="133">
        <v>1</v>
      </c>
      <c r="E41" s="133">
        <v>4</v>
      </c>
      <c r="F41" s="172">
        <v>1</v>
      </c>
      <c r="G41" s="132"/>
    </row>
    <row r="42" spans="1:7" ht="29.25" thickBot="1" x14ac:dyDescent="0.3">
      <c r="A42" s="132"/>
      <c r="B42" s="192" t="s">
        <v>112</v>
      </c>
      <c r="C42" s="154">
        <f>C41*C40</f>
        <v>0</v>
      </c>
      <c r="D42" s="149">
        <f t="shared" ref="D42:F42" si="1">D41*D40</f>
        <v>0</v>
      </c>
      <c r="E42" s="149">
        <f t="shared" si="1"/>
        <v>0</v>
      </c>
      <c r="F42" s="150">
        <f t="shared" si="1"/>
        <v>0</v>
      </c>
      <c r="G42" s="132"/>
    </row>
    <row r="43" spans="1:7" ht="43.5" thickBot="1" x14ac:dyDescent="0.3">
      <c r="A43" s="132"/>
      <c r="B43" s="132"/>
      <c r="C43" s="132"/>
      <c r="D43" s="206"/>
      <c r="E43" s="175" t="s">
        <v>113</v>
      </c>
      <c r="F43" s="209">
        <f>SUM(C42:F42)</f>
        <v>0</v>
      </c>
      <c r="G43" s="132"/>
    </row>
    <row r="44" spans="1:7" ht="15.75" thickBot="1" x14ac:dyDescent="0.3">
      <c r="A44" s="132"/>
      <c r="B44" s="132"/>
      <c r="C44" s="132"/>
      <c r="D44" s="132"/>
      <c r="E44" s="132"/>
      <c r="F44" s="132"/>
      <c r="G44" s="132"/>
    </row>
    <row r="45" spans="1:7" ht="15.75" thickBot="1" x14ac:dyDescent="0.3">
      <c r="A45" s="373" t="s">
        <v>114</v>
      </c>
      <c r="B45" s="374"/>
      <c r="C45" s="374"/>
      <c r="D45" s="374"/>
      <c r="E45" s="374"/>
      <c r="F45" s="374"/>
      <c r="G45" s="375"/>
    </row>
    <row r="46" spans="1:7" ht="15.75" thickBot="1" x14ac:dyDescent="0.3">
      <c r="A46" s="376" t="s">
        <v>14</v>
      </c>
      <c r="B46" s="378" t="s">
        <v>109</v>
      </c>
      <c r="C46" s="370" t="s">
        <v>15</v>
      </c>
      <c r="D46" s="371"/>
      <c r="E46" s="371"/>
      <c r="F46" s="371"/>
      <c r="G46" s="372"/>
    </row>
    <row r="47" spans="1:7" ht="29.25" thickBot="1" x14ac:dyDescent="0.3">
      <c r="A47" s="377"/>
      <c r="B47" s="379"/>
      <c r="C47" s="137">
        <v>9000</v>
      </c>
      <c r="D47" s="151" t="s">
        <v>96</v>
      </c>
      <c r="E47" s="151">
        <v>18000</v>
      </c>
      <c r="F47" s="151" t="s">
        <v>12</v>
      </c>
      <c r="G47" s="123">
        <v>48000</v>
      </c>
    </row>
    <row r="48" spans="1:7" x14ac:dyDescent="0.25">
      <c r="A48" s="187" t="s">
        <v>16</v>
      </c>
      <c r="B48" s="193">
        <v>1</v>
      </c>
      <c r="C48" s="158"/>
      <c r="D48" s="145"/>
      <c r="E48" s="145"/>
      <c r="F48" s="145"/>
      <c r="G48" s="147"/>
    </row>
    <row r="49" spans="1:7" ht="60" x14ac:dyDescent="0.25">
      <c r="A49" s="187" t="s">
        <v>26</v>
      </c>
      <c r="B49" s="194">
        <v>2</v>
      </c>
      <c r="C49" s="153"/>
      <c r="D49" s="146"/>
      <c r="E49" s="146"/>
      <c r="F49" s="146"/>
      <c r="G49" s="148"/>
    </row>
    <row r="50" spans="1:7" ht="30" x14ac:dyDescent="0.25">
      <c r="A50" s="187" t="s">
        <v>18</v>
      </c>
      <c r="B50" s="194">
        <v>1</v>
      </c>
      <c r="C50" s="153"/>
      <c r="D50" s="146"/>
      <c r="E50" s="146"/>
      <c r="F50" s="146"/>
      <c r="G50" s="148"/>
    </row>
    <row r="51" spans="1:7" ht="30" x14ac:dyDescent="0.25">
      <c r="A51" s="187" t="s">
        <v>19</v>
      </c>
      <c r="B51" s="194">
        <v>1</v>
      </c>
      <c r="C51" s="153"/>
      <c r="D51" s="146"/>
      <c r="E51" s="146"/>
      <c r="F51" s="146"/>
      <c r="G51" s="148"/>
    </row>
    <row r="52" spans="1:7" ht="45" x14ac:dyDescent="0.25">
      <c r="A52" s="187" t="s">
        <v>20</v>
      </c>
      <c r="B52" s="194">
        <v>3</v>
      </c>
      <c r="C52" s="153"/>
      <c r="D52" s="146"/>
      <c r="E52" s="146"/>
      <c r="F52" s="146"/>
      <c r="G52" s="148"/>
    </row>
    <row r="53" spans="1:7" ht="60" x14ac:dyDescent="0.25">
      <c r="A53" s="187" t="s">
        <v>21</v>
      </c>
      <c r="B53" s="194">
        <v>2</v>
      </c>
      <c r="C53" s="153"/>
      <c r="D53" s="146"/>
      <c r="E53" s="146"/>
      <c r="F53" s="146"/>
      <c r="G53" s="148"/>
    </row>
    <row r="54" spans="1:7" x14ac:dyDescent="0.25">
      <c r="A54" s="187" t="s">
        <v>22</v>
      </c>
      <c r="B54" s="194">
        <v>1</v>
      </c>
      <c r="C54" s="153"/>
      <c r="D54" s="146"/>
      <c r="E54" s="146"/>
      <c r="F54" s="146"/>
      <c r="G54" s="148"/>
    </row>
    <row r="55" spans="1:7" x14ac:dyDescent="0.25">
      <c r="A55" s="187" t="s">
        <v>23</v>
      </c>
      <c r="B55" s="194">
        <v>1</v>
      </c>
      <c r="C55" s="153"/>
      <c r="D55" s="146"/>
      <c r="E55" s="146"/>
      <c r="F55" s="146"/>
      <c r="G55" s="148"/>
    </row>
    <row r="56" spans="1:7" ht="30" x14ac:dyDescent="0.25">
      <c r="A56" s="187" t="s">
        <v>24</v>
      </c>
      <c r="B56" s="194">
        <v>1</v>
      </c>
      <c r="C56" s="153"/>
      <c r="D56" s="146"/>
      <c r="E56" s="146"/>
      <c r="F56" s="146"/>
      <c r="G56" s="148"/>
    </row>
    <row r="57" spans="1:7" ht="15.75" thickBot="1" x14ac:dyDescent="0.3">
      <c r="A57" s="189" t="s">
        <v>27</v>
      </c>
      <c r="B57" s="195">
        <v>2</v>
      </c>
      <c r="C57" s="165"/>
      <c r="D57" s="160"/>
      <c r="E57" s="160"/>
      <c r="F57" s="160"/>
      <c r="G57" s="161"/>
    </row>
    <row r="58" spans="1:7" ht="15.75" thickBot="1" x14ac:dyDescent="0.3">
      <c r="A58" s="205" t="s">
        <v>123</v>
      </c>
      <c r="B58" s="205">
        <v>1</v>
      </c>
      <c r="C58" s="302"/>
      <c r="D58" s="303"/>
      <c r="E58" s="303"/>
      <c r="F58" s="303"/>
      <c r="G58" s="304"/>
    </row>
    <row r="59" spans="1:7" ht="42.75" x14ac:dyDescent="0.25">
      <c r="A59" s="132"/>
      <c r="B59" s="190" t="s">
        <v>110</v>
      </c>
      <c r="C59" s="196">
        <f>($B$48*C48)+($B$49*C49)+($B$50*C50)+($B$51*C51)+($B$52*C52)+($B$53*C53)+($B$54*C54)+($B$55*C55)+($B$56*C56)+($B$57*C57)+($B$58*C58)</f>
        <v>0</v>
      </c>
      <c r="D59" s="215">
        <f t="shared" ref="D59:G59" si="2">($B$48*D48)+($B$49*D49)+($B$50*D50)+($B$51*D51)+($B$52*D52)+($B$53*D53)+($B$54*D54)+($B$55*D55)+($B$56*D56)+($B$57*D57)+($B$58*D58)</f>
        <v>0</v>
      </c>
      <c r="E59" s="215">
        <f t="shared" si="2"/>
        <v>0</v>
      </c>
      <c r="F59" s="215">
        <f t="shared" si="2"/>
        <v>0</v>
      </c>
      <c r="G59" s="216">
        <f t="shared" si="2"/>
        <v>0</v>
      </c>
    </row>
    <row r="60" spans="1:7" x14ac:dyDescent="0.25">
      <c r="A60" s="132"/>
      <c r="B60" s="191" t="s">
        <v>111</v>
      </c>
      <c r="C60" s="171">
        <v>1</v>
      </c>
      <c r="D60" s="133">
        <v>4</v>
      </c>
      <c r="E60" s="133">
        <v>8</v>
      </c>
      <c r="F60" s="133">
        <v>2</v>
      </c>
      <c r="G60" s="172">
        <v>1</v>
      </c>
    </row>
    <row r="61" spans="1:7" ht="29.25" thickBot="1" x14ac:dyDescent="0.3">
      <c r="A61" s="132"/>
      <c r="B61" s="192" t="s">
        <v>112</v>
      </c>
      <c r="C61" s="154">
        <f>C60*C59</f>
        <v>0</v>
      </c>
      <c r="D61" s="149">
        <f t="shared" ref="D61:G61" si="3">D60*D59</f>
        <v>0</v>
      </c>
      <c r="E61" s="149">
        <f t="shared" si="3"/>
        <v>0</v>
      </c>
      <c r="F61" s="149">
        <f t="shared" si="3"/>
        <v>0</v>
      </c>
      <c r="G61" s="150">
        <f t="shared" si="3"/>
        <v>0</v>
      </c>
    </row>
    <row r="62" spans="1:7" ht="43.5" thickBot="1" x14ac:dyDescent="0.3">
      <c r="A62" s="132"/>
      <c r="B62" s="132"/>
      <c r="C62" s="132"/>
      <c r="D62" s="132"/>
      <c r="E62" s="132"/>
      <c r="F62" s="175" t="s">
        <v>115</v>
      </c>
      <c r="G62" s="183">
        <f>SUM(C61:G61)</f>
        <v>0</v>
      </c>
    </row>
  </sheetData>
  <mergeCells count="13">
    <mergeCell ref="A27:F27"/>
    <mergeCell ref="A28:A29"/>
    <mergeCell ref="B28:B29"/>
    <mergeCell ref="C28:F28"/>
    <mergeCell ref="A46:A47"/>
    <mergeCell ref="B46:B47"/>
    <mergeCell ref="C46:G46"/>
    <mergeCell ref="A45:G45"/>
    <mergeCell ref="A2:B2"/>
    <mergeCell ref="A4:B4"/>
    <mergeCell ref="A10:B10"/>
    <mergeCell ref="A19:D19"/>
    <mergeCell ref="F19:I19"/>
  </mergeCells>
  <pageMargins left="0.11811023622047245" right="0.11811023622047245" top="0.19685039370078741" bottom="0.19685039370078741" header="0.31496062992125984" footer="0.31496062992125984"/>
  <pageSetup paperSize="9" scale="5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1"/>
  <sheetViews>
    <sheetView topLeftCell="A43" workbookViewId="0">
      <selection sqref="A1:I61"/>
    </sheetView>
  </sheetViews>
  <sheetFormatPr defaultRowHeight="15" x14ac:dyDescent="0.25"/>
  <cols>
    <col min="1" max="1" width="23.5703125" style="124" bestFit="1" customWidth="1"/>
    <col min="2" max="2" width="28.42578125" style="124" bestFit="1" customWidth="1"/>
    <col min="3" max="3" width="13.28515625" style="124" bestFit="1" customWidth="1"/>
    <col min="4" max="4" width="26.42578125" style="124" bestFit="1" customWidth="1"/>
    <col min="5" max="5" width="14.28515625" style="124" bestFit="1" customWidth="1"/>
    <col min="6" max="6" width="18.28515625" style="124" customWidth="1"/>
    <col min="7" max="7" width="18" style="124" customWidth="1"/>
    <col min="8" max="8" width="19" style="124" customWidth="1"/>
    <col min="9" max="9" width="15.42578125" style="124" customWidth="1"/>
    <col min="10" max="16384" width="9.140625" style="124"/>
  </cols>
  <sheetData>
    <row r="1" spans="1:5" x14ac:dyDescent="0.25">
      <c r="A1" s="9" t="s">
        <v>0</v>
      </c>
      <c r="B1" s="10" t="s">
        <v>78</v>
      </c>
    </row>
    <row r="2" spans="1:5" ht="15.75" thickBot="1" x14ac:dyDescent="0.3">
      <c r="A2" s="346"/>
      <c r="B2" s="347"/>
    </row>
    <row r="3" spans="1:5" ht="15.75" thickBot="1" x14ac:dyDescent="0.3">
      <c r="A3" s="11" t="s">
        <v>6</v>
      </c>
      <c r="B3" s="12" t="s">
        <v>2</v>
      </c>
      <c r="D3" s="25" t="s">
        <v>118</v>
      </c>
      <c r="E3" s="23">
        <f>D23+I23</f>
        <v>0</v>
      </c>
    </row>
    <row r="4" spans="1:5" ht="15.75" thickBot="1" x14ac:dyDescent="0.3">
      <c r="A4" s="348" t="s">
        <v>3</v>
      </c>
      <c r="B4" s="349"/>
      <c r="D4" s="26" t="s">
        <v>149</v>
      </c>
      <c r="E4" s="24"/>
    </row>
    <row r="5" spans="1:5" ht="15.75" thickBot="1" x14ac:dyDescent="0.3">
      <c r="A5" s="13">
        <v>12000</v>
      </c>
      <c r="B5" s="14">
        <v>2</v>
      </c>
      <c r="D5" s="6" t="s">
        <v>107</v>
      </c>
      <c r="E5" s="27">
        <f>E4+E3</f>
        <v>0</v>
      </c>
    </row>
    <row r="6" spans="1:5" x14ac:dyDescent="0.25">
      <c r="A6" s="2">
        <v>18000</v>
      </c>
      <c r="B6" s="3">
        <v>20</v>
      </c>
      <c r="D6" s="25" t="s">
        <v>119</v>
      </c>
      <c r="E6" s="23">
        <f>(F42+F61)/12</f>
        <v>0</v>
      </c>
    </row>
    <row r="7" spans="1:5" x14ac:dyDescent="0.25">
      <c r="A7" s="2">
        <v>21000</v>
      </c>
      <c r="B7" s="3">
        <v>6</v>
      </c>
      <c r="D7" s="26" t="s">
        <v>149</v>
      </c>
      <c r="E7" s="24"/>
    </row>
    <row r="8" spans="1:5" ht="15.75" thickBot="1" x14ac:dyDescent="0.3">
      <c r="A8" s="2">
        <v>30000</v>
      </c>
      <c r="B8" s="3">
        <v>2</v>
      </c>
      <c r="D8" s="6" t="s">
        <v>117</v>
      </c>
      <c r="E8" s="27">
        <f>E7+E6</f>
        <v>0</v>
      </c>
    </row>
    <row r="9" spans="1:5" ht="15.75" thickBot="1" x14ac:dyDescent="0.3">
      <c r="A9" s="348" t="s">
        <v>4</v>
      </c>
      <c r="B9" s="349"/>
      <c r="D9" s="185" t="s">
        <v>120</v>
      </c>
      <c r="E9" s="186">
        <f>E8+E5</f>
        <v>0</v>
      </c>
    </row>
    <row r="10" spans="1:5" x14ac:dyDescent="0.25">
      <c r="A10" s="13">
        <v>12000</v>
      </c>
      <c r="B10" s="14">
        <v>2</v>
      </c>
    </row>
    <row r="11" spans="1:5" x14ac:dyDescent="0.25">
      <c r="A11" s="13">
        <v>18000</v>
      </c>
      <c r="B11" s="14">
        <v>4</v>
      </c>
    </row>
    <row r="12" spans="1:5" x14ac:dyDescent="0.25">
      <c r="A12" s="13">
        <v>30000</v>
      </c>
      <c r="B12" s="14">
        <v>2</v>
      </c>
    </row>
    <row r="13" spans="1:5" ht="15.75" thickBot="1" x14ac:dyDescent="0.3">
      <c r="A13" s="13">
        <v>60000</v>
      </c>
      <c r="B13" s="14">
        <v>4</v>
      </c>
    </row>
    <row r="14" spans="1:5" ht="15.75" thickBot="1" x14ac:dyDescent="0.3">
      <c r="A14" s="7" t="s">
        <v>5</v>
      </c>
      <c r="B14" s="8">
        <f>SUM(B10:B13,B5:B8)</f>
        <v>42</v>
      </c>
    </row>
    <row r="17" spans="1:9" ht="15.75" x14ac:dyDescent="0.25">
      <c r="A17" s="237" t="s">
        <v>79</v>
      </c>
      <c r="B17" s="238"/>
      <c r="C17" s="238"/>
      <c r="D17" s="239"/>
      <c r="F17" s="345" t="s">
        <v>80</v>
      </c>
      <c r="G17" s="345"/>
      <c r="H17" s="345"/>
      <c r="I17" s="345"/>
    </row>
    <row r="18" spans="1:9" ht="63" x14ac:dyDescent="0.25">
      <c r="A18" s="126" t="s">
        <v>7</v>
      </c>
      <c r="B18" s="126" t="s">
        <v>8</v>
      </c>
      <c r="C18" s="126" t="s">
        <v>9</v>
      </c>
      <c r="D18" s="126" t="s">
        <v>10</v>
      </c>
      <c r="F18" s="126" t="s">
        <v>7</v>
      </c>
      <c r="G18" s="126" t="s">
        <v>8</v>
      </c>
      <c r="H18" s="126" t="s">
        <v>9</v>
      </c>
      <c r="I18" s="126" t="s">
        <v>10</v>
      </c>
    </row>
    <row r="19" spans="1:9" s="261" customFormat="1" x14ac:dyDescent="0.25">
      <c r="A19" s="138">
        <v>12000</v>
      </c>
      <c r="B19" s="133">
        <v>2</v>
      </c>
      <c r="C19" s="142"/>
      <c r="D19" s="142">
        <f>C19*B19</f>
        <v>0</v>
      </c>
      <c r="F19" s="138">
        <v>12000</v>
      </c>
      <c r="G19" s="133">
        <v>2</v>
      </c>
      <c r="H19" s="142"/>
      <c r="I19" s="142">
        <f>G19*H19</f>
        <v>0</v>
      </c>
    </row>
    <row r="20" spans="1:9" s="261" customFormat="1" x14ac:dyDescent="0.25">
      <c r="A20" s="138">
        <v>18000</v>
      </c>
      <c r="B20" s="133">
        <v>20</v>
      </c>
      <c r="C20" s="142"/>
      <c r="D20" s="142">
        <f>C20*B20</f>
        <v>0</v>
      </c>
      <c r="F20" s="138">
        <v>18000</v>
      </c>
      <c r="G20" s="133">
        <v>4</v>
      </c>
      <c r="H20" s="142"/>
      <c r="I20" s="142">
        <f>G20*H20</f>
        <v>0</v>
      </c>
    </row>
    <row r="21" spans="1:9" x14ac:dyDescent="0.25">
      <c r="A21" s="138">
        <v>21000</v>
      </c>
      <c r="B21" s="133">
        <v>6</v>
      </c>
      <c r="C21" s="142"/>
      <c r="D21" s="142">
        <f>C21*B21</f>
        <v>0</v>
      </c>
      <c r="E21" s="125"/>
      <c r="F21" s="138">
        <v>30000</v>
      </c>
      <c r="G21" s="133">
        <v>2</v>
      </c>
      <c r="H21" s="142"/>
      <c r="I21" s="142">
        <f>G21*H21</f>
        <v>0</v>
      </c>
    </row>
    <row r="22" spans="1:9" x14ac:dyDescent="0.25">
      <c r="A22" s="138" t="s">
        <v>38</v>
      </c>
      <c r="B22" s="133">
        <v>2</v>
      </c>
      <c r="C22" s="142"/>
      <c r="D22" s="142">
        <f>C22*B22</f>
        <v>0</v>
      </c>
      <c r="E22" s="125"/>
      <c r="F22" s="138">
        <v>60000</v>
      </c>
      <c r="G22" s="133">
        <v>4</v>
      </c>
      <c r="H22" s="142"/>
      <c r="I22" s="142">
        <f>G22*H22</f>
        <v>0</v>
      </c>
    </row>
    <row r="23" spans="1:9" x14ac:dyDescent="0.25">
      <c r="A23" s="132"/>
      <c r="B23" s="132"/>
      <c r="C23" s="135" t="s">
        <v>13</v>
      </c>
      <c r="D23" s="142">
        <f>SUM(D19:D22)</f>
        <v>0</v>
      </c>
      <c r="E23" s="125"/>
      <c r="H23" s="135" t="s">
        <v>13</v>
      </c>
      <c r="I23" s="142">
        <f>SUM(I19:I22)</f>
        <v>0</v>
      </c>
    </row>
    <row r="24" spans="1:9" x14ac:dyDescent="0.25">
      <c r="A24" s="132"/>
      <c r="B24" s="132"/>
      <c r="C24" s="98"/>
      <c r="D24" s="97"/>
      <c r="E24" s="125"/>
    </row>
    <row r="25" spans="1:9" ht="15.75" thickBot="1" x14ac:dyDescent="0.3">
      <c r="A25" s="132"/>
      <c r="B25" s="132"/>
      <c r="C25" s="98"/>
      <c r="D25" s="97"/>
      <c r="E25" s="125"/>
    </row>
    <row r="26" spans="1:9" ht="15.75" thickBot="1" x14ac:dyDescent="0.3">
      <c r="A26" s="373" t="s">
        <v>108</v>
      </c>
      <c r="B26" s="374"/>
      <c r="C26" s="374"/>
      <c r="D26" s="374"/>
      <c r="E26" s="374"/>
      <c r="F26" s="375"/>
    </row>
    <row r="27" spans="1:9" ht="15.75" customHeight="1" thickBot="1" x14ac:dyDescent="0.3">
      <c r="A27" s="381" t="s">
        <v>14</v>
      </c>
      <c r="B27" s="384" t="s">
        <v>109</v>
      </c>
      <c r="C27" s="370" t="s">
        <v>15</v>
      </c>
      <c r="D27" s="371"/>
      <c r="E27" s="371"/>
      <c r="F27" s="372"/>
    </row>
    <row r="28" spans="1:9" ht="32.25" thickBot="1" x14ac:dyDescent="0.3">
      <c r="A28" s="377"/>
      <c r="B28" s="383"/>
      <c r="C28" s="137" t="s">
        <v>11</v>
      </c>
      <c r="D28" s="151">
        <v>18000</v>
      </c>
      <c r="E28" s="114" t="s">
        <v>12</v>
      </c>
      <c r="F28" s="91">
        <v>30000</v>
      </c>
    </row>
    <row r="29" spans="1:9" x14ac:dyDescent="0.25">
      <c r="A29" s="187" t="s">
        <v>16</v>
      </c>
      <c r="B29" s="188">
        <v>1</v>
      </c>
      <c r="C29" s="158"/>
      <c r="D29" s="145"/>
      <c r="E29" s="145"/>
      <c r="F29" s="156"/>
    </row>
    <row r="30" spans="1:9" ht="30" x14ac:dyDescent="0.25">
      <c r="A30" s="187" t="s">
        <v>17</v>
      </c>
      <c r="B30" s="187">
        <v>2</v>
      </c>
      <c r="C30" s="153"/>
      <c r="D30" s="146"/>
      <c r="E30" s="146"/>
      <c r="F30" s="148"/>
    </row>
    <row r="31" spans="1:9" ht="30" x14ac:dyDescent="0.25">
      <c r="A31" s="187" t="s">
        <v>18</v>
      </c>
      <c r="B31" s="187">
        <v>1</v>
      </c>
      <c r="C31" s="153"/>
      <c r="D31" s="146"/>
      <c r="E31" s="146"/>
      <c r="F31" s="148"/>
    </row>
    <row r="32" spans="1:9" ht="30" x14ac:dyDescent="0.25">
      <c r="A32" s="187" t="s">
        <v>19</v>
      </c>
      <c r="B32" s="187">
        <v>1</v>
      </c>
      <c r="C32" s="153"/>
      <c r="D32" s="146"/>
      <c r="E32" s="146"/>
      <c r="F32" s="148"/>
    </row>
    <row r="33" spans="1:6" ht="45" x14ac:dyDescent="0.25">
      <c r="A33" s="187" t="s">
        <v>20</v>
      </c>
      <c r="B33" s="187">
        <v>3</v>
      </c>
      <c r="C33" s="153"/>
      <c r="D33" s="146"/>
      <c r="E33" s="146"/>
      <c r="F33" s="148"/>
    </row>
    <row r="34" spans="1:6" ht="60" x14ac:dyDescent="0.25">
      <c r="A34" s="187" t="s">
        <v>21</v>
      </c>
      <c r="B34" s="187">
        <v>2</v>
      </c>
      <c r="C34" s="153"/>
      <c r="D34" s="146"/>
      <c r="E34" s="146"/>
      <c r="F34" s="148"/>
    </row>
    <row r="35" spans="1:6" x14ac:dyDescent="0.25">
      <c r="A35" s="187" t="s">
        <v>22</v>
      </c>
      <c r="B35" s="187">
        <v>2</v>
      </c>
      <c r="C35" s="153"/>
      <c r="D35" s="146"/>
      <c r="E35" s="146"/>
      <c r="F35" s="148"/>
    </row>
    <row r="36" spans="1:6" x14ac:dyDescent="0.25">
      <c r="A36" s="187" t="s">
        <v>23</v>
      </c>
      <c r="B36" s="187">
        <v>1</v>
      </c>
      <c r="C36" s="153"/>
      <c r="D36" s="146"/>
      <c r="E36" s="146"/>
      <c r="F36" s="148"/>
    </row>
    <row r="37" spans="1:6" ht="30" x14ac:dyDescent="0.25">
      <c r="A37" s="187" t="s">
        <v>24</v>
      </c>
      <c r="B37" s="187">
        <v>1</v>
      </c>
      <c r="C37" s="153"/>
      <c r="D37" s="146"/>
      <c r="E37" s="146"/>
      <c r="F37" s="148"/>
    </row>
    <row r="38" spans="1:6" ht="15.75" thickBot="1" x14ac:dyDescent="0.3">
      <c r="A38" s="189" t="s">
        <v>25</v>
      </c>
      <c r="B38" s="189">
        <v>1</v>
      </c>
      <c r="C38" s="165"/>
      <c r="D38" s="160"/>
      <c r="E38" s="160"/>
      <c r="F38" s="161"/>
    </row>
    <row r="39" spans="1:6" ht="42.75" x14ac:dyDescent="0.25">
      <c r="A39" s="132"/>
      <c r="B39" s="190" t="s">
        <v>110</v>
      </c>
      <c r="C39" s="152">
        <f>($B$29*C29)+($B$30*C30)+($B$31*C31)+($B$32*C32)+($B$33*C33)+($B$34*C34)+($B$35*C35)+($B$36*C36)+($B$37*C37)+($B$38*C38)</f>
        <v>0</v>
      </c>
      <c r="D39" s="155">
        <f t="shared" ref="D39:F39" si="0">($B$29*D29)+($B$30*D30)+($B$31*D31)+($B$32*D32)+($B$33*D33)+($B$34*D34)+($B$35*D35)+($B$36*D36)+($B$37*D37)+($B$38*D38)</f>
        <v>0</v>
      </c>
      <c r="E39" s="155">
        <f t="shared" si="0"/>
        <v>0</v>
      </c>
      <c r="F39" s="156">
        <f t="shared" si="0"/>
        <v>0</v>
      </c>
    </row>
    <row r="40" spans="1:6" x14ac:dyDescent="0.25">
      <c r="A40" s="132"/>
      <c r="B40" s="191" t="s">
        <v>111</v>
      </c>
      <c r="C40" s="171">
        <v>2</v>
      </c>
      <c r="D40" s="133">
        <v>20</v>
      </c>
      <c r="E40" s="133">
        <v>6</v>
      </c>
      <c r="F40" s="172">
        <v>2</v>
      </c>
    </row>
    <row r="41" spans="1:6" ht="29.25" thickBot="1" x14ac:dyDescent="0.3">
      <c r="A41" s="132"/>
      <c r="B41" s="192" t="s">
        <v>112</v>
      </c>
      <c r="C41" s="154">
        <f>C40*C39</f>
        <v>0</v>
      </c>
      <c r="D41" s="149">
        <f t="shared" ref="D41:F41" si="1">D40*D39</f>
        <v>0</v>
      </c>
      <c r="E41" s="149">
        <f t="shared" si="1"/>
        <v>0</v>
      </c>
      <c r="F41" s="150">
        <f t="shared" si="1"/>
        <v>0</v>
      </c>
    </row>
    <row r="42" spans="1:6" ht="43.5" thickBot="1" x14ac:dyDescent="0.3">
      <c r="A42" s="132"/>
      <c r="B42" s="132"/>
      <c r="C42" s="255"/>
      <c r="D42" s="255"/>
      <c r="E42" s="175" t="s">
        <v>113</v>
      </c>
      <c r="F42" s="183">
        <f>SUM(C41:F41)</f>
        <v>0</v>
      </c>
    </row>
    <row r="43" spans="1:6" ht="15.75" thickBot="1" x14ac:dyDescent="0.3">
      <c r="A43" s="132"/>
      <c r="B43" s="132"/>
      <c r="C43" s="132"/>
      <c r="D43" s="132"/>
      <c r="E43" s="132"/>
    </row>
    <row r="44" spans="1:6" ht="15.75" thickBot="1" x14ac:dyDescent="0.3">
      <c r="A44" s="373" t="s">
        <v>114</v>
      </c>
      <c r="B44" s="374"/>
      <c r="C44" s="374"/>
      <c r="D44" s="374"/>
      <c r="E44" s="374"/>
      <c r="F44" s="375"/>
    </row>
    <row r="45" spans="1:6" ht="15.75" customHeight="1" thickBot="1" x14ac:dyDescent="0.3">
      <c r="A45" s="376" t="s">
        <v>14</v>
      </c>
      <c r="B45" s="384" t="s">
        <v>109</v>
      </c>
      <c r="C45" s="370" t="s">
        <v>15</v>
      </c>
      <c r="D45" s="371"/>
      <c r="E45" s="371"/>
      <c r="F45" s="372"/>
    </row>
    <row r="46" spans="1:6" ht="16.5" thickBot="1" x14ac:dyDescent="0.3">
      <c r="A46" s="380"/>
      <c r="B46" s="384"/>
      <c r="C46" s="290">
        <v>12000</v>
      </c>
      <c r="D46" s="290">
        <v>18000</v>
      </c>
      <c r="E46" s="91">
        <v>30000</v>
      </c>
      <c r="F46" s="296">
        <v>60000</v>
      </c>
    </row>
    <row r="47" spans="1:6" x14ac:dyDescent="0.25">
      <c r="A47" s="193" t="s">
        <v>16</v>
      </c>
      <c r="B47" s="193">
        <v>1</v>
      </c>
      <c r="C47" s="152"/>
      <c r="D47" s="155"/>
      <c r="E47" s="155"/>
      <c r="F47" s="162"/>
    </row>
    <row r="48" spans="1:6" ht="60" x14ac:dyDescent="0.25">
      <c r="A48" s="194" t="s">
        <v>26</v>
      </c>
      <c r="B48" s="194">
        <v>2</v>
      </c>
      <c r="C48" s="153"/>
      <c r="D48" s="146"/>
      <c r="E48" s="146"/>
      <c r="F48" s="163"/>
    </row>
    <row r="49" spans="1:6" ht="30" x14ac:dyDescent="0.25">
      <c r="A49" s="194" t="s">
        <v>18</v>
      </c>
      <c r="B49" s="194">
        <v>1</v>
      </c>
      <c r="C49" s="153"/>
      <c r="D49" s="146"/>
      <c r="E49" s="146"/>
      <c r="F49" s="163"/>
    </row>
    <row r="50" spans="1:6" ht="30" x14ac:dyDescent="0.25">
      <c r="A50" s="194" t="s">
        <v>19</v>
      </c>
      <c r="B50" s="194">
        <v>1</v>
      </c>
      <c r="C50" s="153"/>
      <c r="D50" s="146"/>
      <c r="E50" s="146"/>
      <c r="F50" s="163"/>
    </row>
    <row r="51" spans="1:6" ht="45" x14ac:dyDescent="0.25">
      <c r="A51" s="194" t="s">
        <v>20</v>
      </c>
      <c r="B51" s="194">
        <v>3</v>
      </c>
      <c r="C51" s="153"/>
      <c r="D51" s="146"/>
      <c r="E51" s="146"/>
      <c r="F51" s="163"/>
    </row>
    <row r="52" spans="1:6" ht="60" x14ac:dyDescent="0.25">
      <c r="A52" s="194" t="s">
        <v>21</v>
      </c>
      <c r="B52" s="194">
        <v>2</v>
      </c>
      <c r="C52" s="153"/>
      <c r="D52" s="146"/>
      <c r="E52" s="146"/>
      <c r="F52" s="163"/>
    </row>
    <row r="53" spans="1:6" x14ac:dyDescent="0.25">
      <c r="A53" s="194" t="s">
        <v>22</v>
      </c>
      <c r="B53" s="194">
        <v>1</v>
      </c>
      <c r="C53" s="153"/>
      <c r="D53" s="146"/>
      <c r="E53" s="146"/>
      <c r="F53" s="163"/>
    </row>
    <row r="54" spans="1:6" x14ac:dyDescent="0.25">
      <c r="A54" s="194" t="s">
        <v>23</v>
      </c>
      <c r="B54" s="194">
        <v>1</v>
      </c>
      <c r="C54" s="153"/>
      <c r="D54" s="146"/>
      <c r="E54" s="146"/>
      <c r="F54" s="163"/>
    </row>
    <row r="55" spans="1:6" ht="30" x14ac:dyDescent="0.25">
      <c r="A55" s="194" t="s">
        <v>24</v>
      </c>
      <c r="B55" s="194">
        <v>1</v>
      </c>
      <c r="C55" s="153"/>
      <c r="D55" s="146"/>
      <c r="E55" s="146"/>
      <c r="F55" s="163"/>
    </row>
    <row r="56" spans="1:6" x14ac:dyDescent="0.25">
      <c r="A56" s="288" t="s">
        <v>27</v>
      </c>
      <c r="B56" s="288">
        <v>2</v>
      </c>
      <c r="C56" s="153"/>
      <c r="D56" s="146"/>
      <c r="E56" s="146"/>
      <c r="F56" s="163"/>
    </row>
    <row r="57" spans="1:6" ht="15.75" thickBot="1" x14ac:dyDescent="0.3">
      <c r="A57" s="205" t="s">
        <v>123</v>
      </c>
      <c r="B57" s="205">
        <v>1</v>
      </c>
      <c r="C57" s="165"/>
      <c r="D57" s="160"/>
      <c r="E57" s="160"/>
      <c r="F57" s="164"/>
    </row>
    <row r="58" spans="1:6" ht="42.75" x14ac:dyDescent="0.25">
      <c r="A58" s="132"/>
      <c r="B58" s="286" t="s">
        <v>110</v>
      </c>
      <c r="C58" s="152">
        <f>($B$47*C47)+($B$48*C48)+($B$49*C49)+($B$50*C50)+($B$51*C51)+($B$52*C52)+($B$53*C53)+($B$54*C54)+($B$55*C55)+($B$56*C56)+($B$57*C57)</f>
        <v>0</v>
      </c>
      <c r="D58" s="155">
        <f t="shared" ref="D58:F58" si="2">($B$47*D47)+($B$48*D48)+($B$49*D49)+($B$50*D50)+($B$51*D51)+($B$52*D52)+($B$53*D53)+($B$54*D54)+($B$55*D55)+($B$56*D56)+($B$57*D57)</f>
        <v>0</v>
      </c>
      <c r="E58" s="155">
        <f t="shared" si="2"/>
        <v>0</v>
      </c>
      <c r="F58" s="156">
        <f t="shared" si="2"/>
        <v>0</v>
      </c>
    </row>
    <row r="59" spans="1:6" x14ac:dyDescent="0.25">
      <c r="A59" s="132"/>
      <c r="B59" s="191" t="s">
        <v>111</v>
      </c>
      <c r="C59" s="171">
        <v>2</v>
      </c>
      <c r="D59" s="133">
        <v>4</v>
      </c>
      <c r="E59" s="133">
        <v>2</v>
      </c>
      <c r="F59" s="172">
        <v>4</v>
      </c>
    </row>
    <row r="60" spans="1:6" ht="29.25" thickBot="1" x14ac:dyDescent="0.3">
      <c r="A60" s="132"/>
      <c r="B60" s="192" t="s">
        <v>112</v>
      </c>
      <c r="C60" s="154">
        <f>C59*C58</f>
        <v>0</v>
      </c>
      <c r="D60" s="149">
        <f t="shared" ref="D60:F60" si="3">D59*D58</f>
        <v>0</v>
      </c>
      <c r="E60" s="149">
        <f t="shared" si="3"/>
        <v>0</v>
      </c>
      <c r="F60" s="150">
        <f t="shared" si="3"/>
        <v>0</v>
      </c>
    </row>
    <row r="61" spans="1:6" ht="43.5" thickBot="1" x14ac:dyDescent="0.3">
      <c r="A61" s="132"/>
      <c r="B61" s="132"/>
      <c r="C61" s="132"/>
      <c r="E61" s="175" t="s">
        <v>115</v>
      </c>
      <c r="F61" s="183">
        <f>SUM(C60:F60)</f>
        <v>0</v>
      </c>
    </row>
  </sheetData>
  <mergeCells count="12">
    <mergeCell ref="F17:I17"/>
    <mergeCell ref="A45:A46"/>
    <mergeCell ref="B45:B46"/>
    <mergeCell ref="A2:B2"/>
    <mergeCell ref="A4:B4"/>
    <mergeCell ref="A9:B9"/>
    <mergeCell ref="A27:A28"/>
    <mergeCell ref="B27:B28"/>
    <mergeCell ref="C27:F27"/>
    <mergeCell ref="A26:F26"/>
    <mergeCell ref="C45:F45"/>
    <mergeCell ref="A44:F44"/>
  </mergeCells>
  <pageMargins left="0.11811023622047245" right="0.11811023622047245" top="0.19685039370078741" bottom="0.19685039370078741" header="0.31496062992125984" footer="0.31496062992125984"/>
  <pageSetup paperSize="9" scale="5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1"/>
  <sheetViews>
    <sheetView workbookViewId="0">
      <selection sqref="A1:I61"/>
    </sheetView>
  </sheetViews>
  <sheetFormatPr defaultRowHeight="15" x14ac:dyDescent="0.25"/>
  <cols>
    <col min="1" max="1" width="23.5703125" style="124" bestFit="1" customWidth="1"/>
    <col min="2" max="2" width="32.28515625" style="124" customWidth="1"/>
    <col min="3" max="3" width="14" style="124" bestFit="1" customWidth="1"/>
    <col min="4" max="4" width="26.42578125" style="124" bestFit="1" customWidth="1"/>
    <col min="5" max="5" width="14.28515625" style="124" bestFit="1" customWidth="1"/>
    <col min="6" max="6" width="14" style="124" bestFit="1" customWidth="1"/>
    <col min="7" max="7" width="18.85546875" style="124" customWidth="1"/>
    <col min="8" max="8" width="17.42578125" style="124" customWidth="1"/>
    <col min="9" max="9" width="19.42578125" style="124" customWidth="1"/>
    <col min="10" max="16384" width="9.140625" style="124"/>
  </cols>
  <sheetData>
    <row r="1" spans="1:5" x14ac:dyDescent="0.25">
      <c r="A1" s="9" t="s">
        <v>0</v>
      </c>
      <c r="B1" s="10" t="s">
        <v>68</v>
      </c>
    </row>
    <row r="2" spans="1:5" ht="15.75" thickBot="1" x14ac:dyDescent="0.3">
      <c r="A2" s="346"/>
      <c r="B2" s="347"/>
    </row>
    <row r="3" spans="1:5" ht="15.75" thickBot="1" x14ac:dyDescent="0.3">
      <c r="A3" s="11" t="s">
        <v>6</v>
      </c>
      <c r="B3" s="12" t="s">
        <v>2</v>
      </c>
      <c r="D3" s="25" t="s">
        <v>118</v>
      </c>
      <c r="E3" s="23">
        <f>D23+I25</f>
        <v>0</v>
      </c>
    </row>
    <row r="4" spans="1:5" x14ac:dyDescent="0.25">
      <c r="A4" s="365" t="s">
        <v>3</v>
      </c>
      <c r="B4" s="366"/>
      <c r="D4" s="26" t="s">
        <v>149</v>
      </c>
      <c r="E4" s="24"/>
    </row>
    <row r="5" spans="1:5" ht="15.75" thickBot="1" x14ac:dyDescent="0.3">
      <c r="A5" s="2">
        <v>7500</v>
      </c>
      <c r="B5" s="3">
        <v>3</v>
      </c>
      <c r="D5" s="6" t="s">
        <v>107</v>
      </c>
      <c r="E5" s="27">
        <f>E4+E3</f>
        <v>0</v>
      </c>
    </row>
    <row r="6" spans="1:5" x14ac:dyDescent="0.25">
      <c r="A6" s="37">
        <v>10000</v>
      </c>
      <c r="B6" s="38">
        <v>3</v>
      </c>
      <c r="D6" s="25" t="s">
        <v>119</v>
      </c>
      <c r="E6" s="23">
        <f>(E42+G61)/12</f>
        <v>0</v>
      </c>
    </row>
    <row r="7" spans="1:5" x14ac:dyDescent="0.25">
      <c r="A7" s="37">
        <v>12000</v>
      </c>
      <c r="B7" s="38">
        <v>6</v>
      </c>
      <c r="D7" s="26" t="s">
        <v>149</v>
      </c>
      <c r="E7" s="24"/>
    </row>
    <row r="8" spans="1:5" ht="15.75" thickBot="1" x14ac:dyDescent="0.3">
      <c r="A8" s="4">
        <v>18000</v>
      </c>
      <c r="B8" s="5">
        <v>7</v>
      </c>
      <c r="D8" s="6" t="s">
        <v>117</v>
      </c>
      <c r="E8" s="27">
        <f>E7+E6</f>
        <v>0</v>
      </c>
    </row>
    <row r="9" spans="1:5" ht="15.75" thickBot="1" x14ac:dyDescent="0.3">
      <c r="A9" s="348" t="s">
        <v>4</v>
      </c>
      <c r="B9" s="349"/>
      <c r="D9" s="185" t="s">
        <v>120</v>
      </c>
      <c r="E9" s="186">
        <f>E8+E5</f>
        <v>0</v>
      </c>
    </row>
    <row r="10" spans="1:5" x14ac:dyDescent="0.25">
      <c r="A10" s="2">
        <v>9000</v>
      </c>
      <c r="B10" s="3">
        <v>4</v>
      </c>
    </row>
    <row r="11" spans="1:5" x14ac:dyDescent="0.25">
      <c r="A11" s="2">
        <v>12000</v>
      </c>
      <c r="B11" s="3">
        <v>7</v>
      </c>
    </row>
    <row r="12" spans="1:5" x14ac:dyDescent="0.25">
      <c r="A12" s="2">
        <v>18000</v>
      </c>
      <c r="B12" s="3">
        <v>4</v>
      </c>
    </row>
    <row r="13" spans="1:5" x14ac:dyDescent="0.25">
      <c r="A13" s="37">
        <v>22000</v>
      </c>
      <c r="B13" s="38">
        <v>3</v>
      </c>
    </row>
    <row r="14" spans="1:5" ht="15.75" thickBot="1" x14ac:dyDescent="0.3">
      <c r="A14" s="37">
        <v>24000</v>
      </c>
      <c r="B14" s="38">
        <v>1</v>
      </c>
    </row>
    <row r="15" spans="1:5" ht="15.75" thickBot="1" x14ac:dyDescent="0.3">
      <c r="A15" s="7" t="s">
        <v>5</v>
      </c>
      <c r="B15" s="8">
        <f>SUM(B5:B8,B10:B14)</f>
        <v>38</v>
      </c>
    </row>
    <row r="18" spans="1:9" ht="15.75" x14ac:dyDescent="0.25">
      <c r="A18" s="362" t="s">
        <v>69</v>
      </c>
      <c r="B18" s="363"/>
      <c r="C18" s="363"/>
      <c r="D18" s="364"/>
      <c r="F18" s="345" t="s">
        <v>70</v>
      </c>
      <c r="G18" s="345"/>
      <c r="H18" s="345"/>
      <c r="I18" s="345"/>
    </row>
    <row r="19" spans="1:9" ht="63" x14ac:dyDescent="0.25">
      <c r="A19" s="126" t="s">
        <v>7</v>
      </c>
      <c r="B19" s="126" t="s">
        <v>8</v>
      </c>
      <c r="C19" s="126" t="s">
        <v>9</v>
      </c>
      <c r="D19" s="126" t="s">
        <v>10</v>
      </c>
      <c r="F19" s="126" t="s">
        <v>7</v>
      </c>
      <c r="G19" s="126" t="s">
        <v>8</v>
      </c>
      <c r="H19" s="126" t="s">
        <v>9</v>
      </c>
      <c r="I19" s="126" t="s">
        <v>10</v>
      </c>
    </row>
    <row r="20" spans="1:9" x14ac:dyDescent="0.25">
      <c r="A20" s="138">
        <v>7500</v>
      </c>
      <c r="B20" s="133">
        <v>3</v>
      </c>
      <c r="C20" s="142"/>
      <c r="D20" s="142">
        <f>B20*C20</f>
        <v>0</v>
      </c>
      <c r="E20" s="125"/>
      <c r="F20" s="138">
        <v>9000</v>
      </c>
      <c r="G20" s="133">
        <v>4</v>
      </c>
      <c r="H20" s="157"/>
      <c r="I20" s="142">
        <f>H20*G20</f>
        <v>0</v>
      </c>
    </row>
    <row r="21" spans="1:9" x14ac:dyDescent="0.25">
      <c r="A21" s="138" t="s">
        <v>11</v>
      </c>
      <c r="B21" s="133">
        <v>9</v>
      </c>
      <c r="C21" s="142"/>
      <c r="D21" s="142">
        <f>B21*C21</f>
        <v>0</v>
      </c>
      <c r="E21" s="125"/>
      <c r="F21" s="138">
        <v>12000</v>
      </c>
      <c r="G21" s="133">
        <v>7</v>
      </c>
      <c r="H21" s="142"/>
      <c r="I21" s="142">
        <f t="shared" ref="I21:I24" si="0">H21*G21</f>
        <v>0</v>
      </c>
    </row>
    <row r="22" spans="1:9" x14ac:dyDescent="0.25">
      <c r="A22" s="138">
        <v>18000</v>
      </c>
      <c r="B22" s="133">
        <v>7</v>
      </c>
      <c r="C22" s="142"/>
      <c r="D22" s="142">
        <f>B22*C22</f>
        <v>0</v>
      </c>
      <c r="E22" s="125"/>
      <c r="F22" s="138">
        <v>18000</v>
      </c>
      <c r="G22" s="133">
        <v>4</v>
      </c>
      <c r="H22" s="142"/>
      <c r="I22" s="142">
        <f t="shared" si="0"/>
        <v>0</v>
      </c>
    </row>
    <row r="23" spans="1:9" x14ac:dyDescent="0.25">
      <c r="A23" s="132"/>
      <c r="B23" s="132"/>
      <c r="C23" s="144" t="s">
        <v>13</v>
      </c>
      <c r="D23" s="120">
        <f>SUM(D20:D22)</f>
        <v>0</v>
      </c>
      <c r="E23" s="125"/>
      <c r="F23" s="138">
        <v>21000</v>
      </c>
      <c r="G23" s="133">
        <v>3</v>
      </c>
      <c r="H23" s="142"/>
      <c r="I23" s="142">
        <f t="shared" si="0"/>
        <v>0</v>
      </c>
    </row>
    <row r="24" spans="1:9" x14ac:dyDescent="0.25">
      <c r="E24" s="125"/>
      <c r="F24" s="138">
        <v>24000</v>
      </c>
      <c r="G24" s="133">
        <v>1</v>
      </c>
      <c r="H24" s="142"/>
      <c r="I24" s="142">
        <f t="shared" si="0"/>
        <v>0</v>
      </c>
    </row>
    <row r="25" spans="1:9" ht="15.75" thickBot="1" x14ac:dyDescent="0.3">
      <c r="F25" s="132"/>
      <c r="G25" s="132"/>
      <c r="H25" s="144" t="s">
        <v>13</v>
      </c>
      <c r="I25" s="120">
        <f>SUM(I20:I24)</f>
        <v>0</v>
      </c>
    </row>
    <row r="26" spans="1:9" ht="15.75" thickBot="1" x14ac:dyDescent="0.3">
      <c r="A26" s="373" t="s">
        <v>108</v>
      </c>
      <c r="B26" s="374"/>
      <c r="C26" s="374"/>
      <c r="D26" s="374"/>
      <c r="E26" s="375"/>
    </row>
    <row r="27" spans="1:9" ht="15.75" customHeight="1" thickBot="1" x14ac:dyDescent="0.3">
      <c r="A27" s="376" t="s">
        <v>14</v>
      </c>
      <c r="B27" s="378" t="s">
        <v>109</v>
      </c>
      <c r="C27" s="370" t="s">
        <v>15</v>
      </c>
      <c r="D27" s="371"/>
      <c r="E27" s="372"/>
      <c r="F27" s="132"/>
    </row>
    <row r="28" spans="1:9" ht="15.75" thickBot="1" x14ac:dyDescent="0.3">
      <c r="A28" s="377"/>
      <c r="B28" s="379"/>
      <c r="C28" s="137" t="s">
        <v>71</v>
      </c>
      <c r="D28" s="151" t="s">
        <v>11</v>
      </c>
      <c r="E28" s="123">
        <v>18000</v>
      </c>
      <c r="F28" s="132"/>
    </row>
    <row r="29" spans="1:9" x14ac:dyDescent="0.25">
      <c r="A29" s="187" t="s">
        <v>16</v>
      </c>
      <c r="B29" s="193">
        <v>1</v>
      </c>
      <c r="C29" s="158"/>
      <c r="D29" s="145"/>
      <c r="E29" s="147"/>
      <c r="F29" s="132"/>
    </row>
    <row r="30" spans="1:9" ht="30" x14ac:dyDescent="0.25">
      <c r="A30" s="187" t="s">
        <v>17</v>
      </c>
      <c r="B30" s="194">
        <v>2</v>
      </c>
      <c r="C30" s="153"/>
      <c r="D30" s="146"/>
      <c r="E30" s="148"/>
      <c r="F30" s="132"/>
    </row>
    <row r="31" spans="1:9" ht="30" x14ac:dyDescent="0.25">
      <c r="A31" s="187" t="s">
        <v>18</v>
      </c>
      <c r="B31" s="194">
        <v>1</v>
      </c>
      <c r="C31" s="153"/>
      <c r="D31" s="146"/>
      <c r="E31" s="148"/>
      <c r="F31" s="132"/>
    </row>
    <row r="32" spans="1:9" ht="30" x14ac:dyDescent="0.25">
      <c r="A32" s="187" t="s">
        <v>19</v>
      </c>
      <c r="B32" s="194">
        <v>1</v>
      </c>
      <c r="C32" s="153"/>
      <c r="D32" s="146"/>
      <c r="E32" s="148"/>
      <c r="F32" s="132"/>
    </row>
    <row r="33" spans="1:7" ht="45" x14ac:dyDescent="0.25">
      <c r="A33" s="187" t="s">
        <v>20</v>
      </c>
      <c r="B33" s="194">
        <v>3</v>
      </c>
      <c r="C33" s="153"/>
      <c r="D33" s="146"/>
      <c r="E33" s="148"/>
      <c r="F33" s="132"/>
    </row>
    <row r="34" spans="1:7" ht="60" x14ac:dyDescent="0.25">
      <c r="A34" s="187" t="s">
        <v>21</v>
      </c>
      <c r="B34" s="194">
        <v>2</v>
      </c>
      <c r="C34" s="153"/>
      <c r="D34" s="146"/>
      <c r="E34" s="148"/>
      <c r="F34" s="132"/>
    </row>
    <row r="35" spans="1:7" x14ac:dyDescent="0.25">
      <c r="A35" s="187" t="s">
        <v>22</v>
      </c>
      <c r="B35" s="194">
        <v>2</v>
      </c>
      <c r="C35" s="153"/>
      <c r="D35" s="146"/>
      <c r="E35" s="148"/>
      <c r="F35" s="132"/>
    </row>
    <row r="36" spans="1:7" x14ac:dyDescent="0.25">
      <c r="A36" s="187" t="s">
        <v>23</v>
      </c>
      <c r="B36" s="194">
        <v>1</v>
      </c>
      <c r="C36" s="153"/>
      <c r="D36" s="146"/>
      <c r="E36" s="148"/>
      <c r="F36" s="132"/>
    </row>
    <row r="37" spans="1:7" ht="30" x14ac:dyDescent="0.25">
      <c r="A37" s="187" t="s">
        <v>24</v>
      </c>
      <c r="B37" s="194">
        <v>1</v>
      </c>
      <c r="C37" s="153"/>
      <c r="D37" s="146"/>
      <c r="E37" s="148"/>
      <c r="F37" s="132"/>
    </row>
    <row r="38" spans="1:7" ht="15.75" thickBot="1" x14ac:dyDescent="0.3">
      <c r="A38" s="189" t="s">
        <v>123</v>
      </c>
      <c r="B38" s="205">
        <v>1</v>
      </c>
      <c r="C38" s="165"/>
      <c r="D38" s="160"/>
      <c r="E38" s="161"/>
      <c r="F38" s="132"/>
    </row>
    <row r="39" spans="1:7" ht="42.75" x14ac:dyDescent="0.25">
      <c r="A39" s="132"/>
      <c r="B39" s="190" t="s">
        <v>110</v>
      </c>
      <c r="C39" s="152">
        <f>($B$29*C29)+($B$30*C30)+($B$31*C31)+($B$32*C32)+($B$33*C33)+($B$34*C34)+($B$35*C35)+($B$36*C36)+($B$37*C37)+($B$38*C38)</f>
        <v>0</v>
      </c>
      <c r="D39" s="155">
        <f t="shared" ref="D39:E39" si="1">($B$29*D29)+($B$30*D30)+($B$31*D31)+($B$32*D32)+($B$33*D33)+($B$34*D34)+($B$35*D35)+($B$36*D36)+($B$37*D37)+($B$38*D38)</f>
        <v>0</v>
      </c>
      <c r="E39" s="156">
        <f t="shared" si="1"/>
        <v>0</v>
      </c>
      <c r="F39" s="132"/>
    </row>
    <row r="40" spans="1:7" x14ac:dyDescent="0.25">
      <c r="A40" s="132"/>
      <c r="B40" s="191" t="s">
        <v>111</v>
      </c>
      <c r="C40" s="171">
        <v>3</v>
      </c>
      <c r="D40" s="133">
        <v>9</v>
      </c>
      <c r="E40" s="172">
        <v>7</v>
      </c>
      <c r="F40" s="132"/>
    </row>
    <row r="41" spans="1:7" ht="29.25" thickBot="1" x14ac:dyDescent="0.3">
      <c r="A41" s="132"/>
      <c r="B41" s="192" t="s">
        <v>112</v>
      </c>
      <c r="C41" s="154">
        <f>C40*C39</f>
        <v>0</v>
      </c>
      <c r="D41" s="149">
        <f t="shared" ref="D41:E41" si="2">D40*D39</f>
        <v>0</v>
      </c>
      <c r="E41" s="150">
        <f t="shared" si="2"/>
        <v>0</v>
      </c>
      <c r="F41" s="132"/>
    </row>
    <row r="42" spans="1:7" ht="29.25" thickBot="1" x14ac:dyDescent="0.3">
      <c r="A42" s="132"/>
      <c r="B42" s="132"/>
      <c r="C42" s="132"/>
      <c r="D42" s="230" t="s">
        <v>113</v>
      </c>
      <c r="E42" s="183">
        <f>SUM(C41:E41)</f>
        <v>0</v>
      </c>
      <c r="F42" s="132"/>
    </row>
    <row r="43" spans="1:7" ht="15.75" thickBot="1" x14ac:dyDescent="0.3">
      <c r="A43" s="132"/>
      <c r="B43" s="132"/>
      <c r="C43" s="132"/>
      <c r="D43" s="132"/>
      <c r="E43" s="132"/>
      <c r="F43" s="132"/>
    </row>
    <row r="44" spans="1:7" ht="15.75" thickBot="1" x14ac:dyDescent="0.3">
      <c r="A44" s="373" t="s">
        <v>114</v>
      </c>
      <c r="B44" s="374"/>
      <c r="C44" s="374"/>
      <c r="D44" s="374"/>
      <c r="E44" s="374"/>
      <c r="F44" s="374"/>
      <c r="G44" s="375"/>
    </row>
    <row r="45" spans="1:7" ht="15.75" customHeight="1" thickBot="1" x14ac:dyDescent="0.3">
      <c r="A45" s="376" t="s">
        <v>14</v>
      </c>
      <c r="B45" s="378" t="s">
        <v>109</v>
      </c>
      <c r="C45" s="370" t="s">
        <v>15</v>
      </c>
      <c r="D45" s="371"/>
      <c r="E45" s="371"/>
      <c r="F45" s="371"/>
      <c r="G45" s="372"/>
    </row>
    <row r="46" spans="1:7" ht="32.25" thickBot="1" x14ac:dyDescent="0.3">
      <c r="A46" s="377"/>
      <c r="B46" s="383"/>
      <c r="C46" s="289">
        <v>9000</v>
      </c>
      <c r="D46" s="290">
        <v>12000</v>
      </c>
      <c r="E46" s="290">
        <v>18000</v>
      </c>
      <c r="F46" s="87" t="s">
        <v>12</v>
      </c>
      <c r="G46" s="309">
        <v>24000</v>
      </c>
    </row>
    <row r="47" spans="1:7" x14ac:dyDescent="0.25">
      <c r="A47" s="187" t="s">
        <v>16</v>
      </c>
      <c r="B47" s="193">
        <v>1</v>
      </c>
      <c r="C47" s="152"/>
      <c r="D47" s="155"/>
      <c r="E47" s="155"/>
      <c r="F47" s="155"/>
      <c r="G47" s="156"/>
    </row>
    <row r="48" spans="1:7" ht="60" x14ac:dyDescent="0.25">
      <c r="A48" s="187" t="s">
        <v>26</v>
      </c>
      <c r="B48" s="194">
        <v>2</v>
      </c>
      <c r="C48" s="153"/>
      <c r="D48" s="146"/>
      <c r="E48" s="146"/>
      <c r="F48" s="146"/>
      <c r="G48" s="148"/>
    </row>
    <row r="49" spans="1:7" ht="30" x14ac:dyDescent="0.25">
      <c r="A49" s="187" t="s">
        <v>18</v>
      </c>
      <c r="B49" s="194">
        <v>1</v>
      </c>
      <c r="C49" s="153"/>
      <c r="D49" s="146"/>
      <c r="E49" s="146"/>
      <c r="F49" s="146"/>
      <c r="G49" s="148"/>
    </row>
    <row r="50" spans="1:7" ht="30" x14ac:dyDescent="0.25">
      <c r="A50" s="187" t="s">
        <v>19</v>
      </c>
      <c r="B50" s="194">
        <v>1</v>
      </c>
      <c r="C50" s="153"/>
      <c r="D50" s="146"/>
      <c r="E50" s="146"/>
      <c r="F50" s="146"/>
      <c r="G50" s="148"/>
    </row>
    <row r="51" spans="1:7" ht="45" x14ac:dyDescent="0.25">
      <c r="A51" s="187" t="s">
        <v>20</v>
      </c>
      <c r="B51" s="194">
        <v>3</v>
      </c>
      <c r="C51" s="153"/>
      <c r="D51" s="146"/>
      <c r="E51" s="146"/>
      <c r="F51" s="146"/>
      <c r="G51" s="148"/>
    </row>
    <row r="52" spans="1:7" ht="60" x14ac:dyDescent="0.25">
      <c r="A52" s="187" t="s">
        <v>21</v>
      </c>
      <c r="B52" s="194">
        <v>2</v>
      </c>
      <c r="C52" s="153"/>
      <c r="D52" s="146"/>
      <c r="E52" s="146"/>
      <c r="F52" s="146"/>
      <c r="G52" s="148"/>
    </row>
    <row r="53" spans="1:7" x14ac:dyDescent="0.25">
      <c r="A53" s="187" t="s">
        <v>22</v>
      </c>
      <c r="B53" s="194">
        <v>1</v>
      </c>
      <c r="C53" s="153"/>
      <c r="D53" s="146"/>
      <c r="E53" s="146"/>
      <c r="F53" s="146"/>
      <c r="G53" s="148"/>
    </row>
    <row r="54" spans="1:7" x14ac:dyDescent="0.25">
      <c r="A54" s="187" t="s">
        <v>23</v>
      </c>
      <c r="B54" s="194">
        <v>1</v>
      </c>
      <c r="C54" s="153"/>
      <c r="D54" s="146"/>
      <c r="E54" s="146"/>
      <c r="F54" s="146"/>
      <c r="G54" s="148"/>
    </row>
    <row r="55" spans="1:7" ht="30" x14ac:dyDescent="0.25">
      <c r="A55" s="187" t="s">
        <v>24</v>
      </c>
      <c r="B55" s="194">
        <v>1</v>
      </c>
      <c r="C55" s="153"/>
      <c r="D55" s="146"/>
      <c r="E55" s="146"/>
      <c r="F55" s="146"/>
      <c r="G55" s="148"/>
    </row>
    <row r="56" spans="1:7" ht="15.75" thickBot="1" x14ac:dyDescent="0.3">
      <c r="A56" s="189" t="s">
        <v>27</v>
      </c>
      <c r="B56" s="195">
        <v>2</v>
      </c>
      <c r="C56" s="153"/>
      <c r="D56" s="146"/>
      <c r="E56" s="146"/>
      <c r="F56" s="146"/>
      <c r="G56" s="148"/>
    </row>
    <row r="57" spans="1:7" ht="15.75" thickBot="1" x14ac:dyDescent="0.3">
      <c r="A57" s="189" t="s">
        <v>123</v>
      </c>
      <c r="B57" s="294">
        <v>1</v>
      </c>
      <c r="C57" s="154"/>
      <c r="D57" s="149"/>
      <c r="E57" s="149"/>
      <c r="F57" s="149"/>
      <c r="G57" s="150"/>
    </row>
    <row r="58" spans="1:7" ht="42.75" x14ac:dyDescent="0.25">
      <c r="A58" s="132"/>
      <c r="B58" s="190" t="s">
        <v>110</v>
      </c>
      <c r="C58" s="305">
        <f>($B$47*C47)+($B$48*C48)+($B$49*C49)+($B$50*C50)+($B$51*C51)+($B$52*C52)+($B$53*C53)+($B$54*C54)+($B$55*C55)+($B$56*C56)+($B$57*C57)</f>
        <v>0</v>
      </c>
      <c r="D58" s="306">
        <f t="shared" ref="D58:G58" si="3">($B$47*D47)+($B$48*D48)+($B$49*D49)+($B$50*D50)+($B$51*D51)+($B$52*D52)+($B$53*D53)+($B$54*D54)+($B$55*D55)+($B$56*D56)+($B$57*D57)</f>
        <v>0</v>
      </c>
      <c r="E58" s="306">
        <f t="shared" si="3"/>
        <v>0</v>
      </c>
      <c r="F58" s="306">
        <f t="shared" si="3"/>
        <v>0</v>
      </c>
      <c r="G58" s="307">
        <f t="shared" si="3"/>
        <v>0</v>
      </c>
    </row>
    <row r="59" spans="1:7" x14ac:dyDescent="0.25">
      <c r="A59" s="132"/>
      <c r="B59" s="191" t="s">
        <v>111</v>
      </c>
      <c r="C59" s="171">
        <v>4</v>
      </c>
      <c r="D59" s="133">
        <v>7</v>
      </c>
      <c r="E59" s="133">
        <v>4</v>
      </c>
      <c r="F59" s="133">
        <v>3</v>
      </c>
      <c r="G59" s="172">
        <v>1</v>
      </c>
    </row>
    <row r="60" spans="1:7" ht="29.25" thickBot="1" x14ac:dyDescent="0.3">
      <c r="A60" s="132"/>
      <c r="B60" s="192" t="s">
        <v>112</v>
      </c>
      <c r="C60" s="154">
        <f>C59*C58</f>
        <v>0</v>
      </c>
      <c r="D60" s="149">
        <f t="shared" ref="D60:F60" si="4">D59*D58</f>
        <v>0</v>
      </c>
      <c r="E60" s="149">
        <f t="shared" si="4"/>
        <v>0</v>
      </c>
      <c r="F60" s="149">
        <f t="shared" si="4"/>
        <v>0</v>
      </c>
      <c r="G60" s="150">
        <f t="shared" ref="G60" si="5">G59*G58</f>
        <v>0</v>
      </c>
    </row>
    <row r="61" spans="1:7" ht="43.5" thickBot="1" x14ac:dyDescent="0.3">
      <c r="A61" s="132"/>
      <c r="B61" s="132"/>
      <c r="C61" s="132"/>
      <c r="D61" s="132"/>
      <c r="F61" s="175" t="s">
        <v>115</v>
      </c>
      <c r="G61" s="183">
        <f>SUM(C60:G60)</f>
        <v>0</v>
      </c>
    </row>
  </sheetData>
  <mergeCells count="13">
    <mergeCell ref="A26:E26"/>
    <mergeCell ref="A45:A46"/>
    <mergeCell ref="B45:B46"/>
    <mergeCell ref="B27:B28"/>
    <mergeCell ref="C27:E27"/>
    <mergeCell ref="A27:A28"/>
    <mergeCell ref="C45:G45"/>
    <mergeCell ref="A44:G44"/>
    <mergeCell ref="A2:B2"/>
    <mergeCell ref="A4:B4"/>
    <mergeCell ref="A9:B9"/>
    <mergeCell ref="A18:D18"/>
    <mergeCell ref="F18:I18"/>
  </mergeCells>
  <pageMargins left="0.11811023622047245" right="0.11811023622047245" top="0.19685039370078741" bottom="0.19685039370078741" header="0.31496062992125984" footer="0.31496062992125984"/>
  <pageSetup paperSize="9" scale="5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60"/>
  <sheetViews>
    <sheetView topLeftCell="A41" workbookViewId="0">
      <selection activeCell="A3" sqref="A3:I60"/>
    </sheetView>
  </sheetViews>
  <sheetFormatPr defaultRowHeight="15" x14ac:dyDescent="0.25"/>
  <cols>
    <col min="1" max="1" width="23.5703125" style="124" bestFit="1" customWidth="1"/>
    <col min="2" max="2" width="28.42578125" style="124" bestFit="1" customWidth="1"/>
    <col min="3" max="3" width="13.5703125" style="124" bestFit="1" customWidth="1"/>
    <col min="4" max="4" width="26.42578125" style="124" bestFit="1" customWidth="1"/>
    <col min="5" max="5" width="14.5703125" style="124" bestFit="1" customWidth="1"/>
    <col min="6" max="6" width="18.28515625" style="124" customWidth="1"/>
    <col min="7" max="7" width="18" style="124" customWidth="1"/>
    <col min="8" max="8" width="19" style="124" customWidth="1"/>
    <col min="9" max="9" width="15.42578125" style="124" customWidth="1"/>
    <col min="10" max="16384" width="9.140625" style="124"/>
  </cols>
  <sheetData>
    <row r="1" spans="1:5" x14ac:dyDescent="0.25">
      <c r="A1" s="9" t="s">
        <v>0</v>
      </c>
      <c r="B1" s="10" t="s">
        <v>75</v>
      </c>
    </row>
    <row r="2" spans="1:5" ht="15.75" thickBot="1" x14ac:dyDescent="0.3">
      <c r="A2" s="346"/>
      <c r="B2" s="347"/>
    </row>
    <row r="3" spans="1:5" ht="15.75" thickBot="1" x14ac:dyDescent="0.3">
      <c r="A3" s="11" t="s">
        <v>6</v>
      </c>
      <c r="B3" s="12" t="s">
        <v>2</v>
      </c>
      <c r="D3" s="25" t="s">
        <v>118</v>
      </c>
      <c r="E3" s="23">
        <f>D22+I24</f>
        <v>0</v>
      </c>
    </row>
    <row r="4" spans="1:5" ht="15.75" thickBot="1" x14ac:dyDescent="0.3">
      <c r="A4" s="365" t="s">
        <v>3</v>
      </c>
      <c r="B4" s="366"/>
      <c r="D4" s="26" t="s">
        <v>149</v>
      </c>
      <c r="E4" s="24"/>
    </row>
    <row r="5" spans="1:5" ht="15.75" thickBot="1" x14ac:dyDescent="0.3">
      <c r="A5" s="110">
        <v>18000</v>
      </c>
      <c r="B5" s="1">
        <v>10</v>
      </c>
      <c r="D5" s="6" t="s">
        <v>107</v>
      </c>
      <c r="E5" s="27">
        <f>E4+E3</f>
        <v>0</v>
      </c>
    </row>
    <row r="6" spans="1:5" x14ac:dyDescent="0.25">
      <c r="A6" s="2">
        <v>21000</v>
      </c>
      <c r="B6" s="3">
        <v>2</v>
      </c>
      <c r="D6" s="25" t="s">
        <v>119</v>
      </c>
      <c r="E6" s="23">
        <f>(E41+G60)/12</f>
        <v>0</v>
      </c>
    </row>
    <row r="7" spans="1:5" ht="15.75" thickBot="1" x14ac:dyDescent="0.3">
      <c r="A7" s="4">
        <v>30000</v>
      </c>
      <c r="B7" s="5">
        <v>2</v>
      </c>
      <c r="D7" s="26" t="s">
        <v>149</v>
      </c>
      <c r="E7" s="24"/>
    </row>
    <row r="8" spans="1:5" ht="15.75" thickBot="1" x14ac:dyDescent="0.3">
      <c r="A8" s="348" t="s">
        <v>4</v>
      </c>
      <c r="B8" s="349"/>
      <c r="D8" s="6" t="s">
        <v>117</v>
      </c>
      <c r="E8" s="27">
        <f>E7+E6</f>
        <v>0</v>
      </c>
    </row>
    <row r="9" spans="1:5" ht="15.75" thickBot="1" x14ac:dyDescent="0.3">
      <c r="A9" s="13">
        <v>9000</v>
      </c>
      <c r="B9" s="14">
        <v>2</v>
      </c>
      <c r="D9" s="185" t="s">
        <v>120</v>
      </c>
      <c r="E9" s="186">
        <f>E8+E5</f>
        <v>0</v>
      </c>
    </row>
    <row r="10" spans="1:5" x14ac:dyDescent="0.25">
      <c r="A10" s="13">
        <v>12000</v>
      </c>
      <c r="B10" s="14">
        <v>2</v>
      </c>
      <c r="D10" s="260"/>
      <c r="E10" s="83"/>
    </row>
    <row r="11" spans="1:5" x14ac:dyDescent="0.25">
      <c r="A11" s="13">
        <v>18000</v>
      </c>
      <c r="B11" s="14">
        <v>20</v>
      </c>
      <c r="D11" s="260"/>
      <c r="E11" s="83"/>
    </row>
    <row r="12" spans="1:5" x14ac:dyDescent="0.25">
      <c r="A12" s="13">
        <v>21000</v>
      </c>
      <c r="B12" s="14">
        <v>2</v>
      </c>
    </row>
    <row r="13" spans="1:5" ht="15.75" thickBot="1" x14ac:dyDescent="0.3">
      <c r="A13" s="13">
        <v>24000</v>
      </c>
      <c r="B13" s="14">
        <v>2</v>
      </c>
    </row>
    <row r="14" spans="1:5" ht="15.75" thickBot="1" x14ac:dyDescent="0.3">
      <c r="A14" s="7" t="s">
        <v>5</v>
      </c>
      <c r="B14" s="8">
        <f>SUM(B9:B13,B5:B7)</f>
        <v>42</v>
      </c>
    </row>
    <row r="17" spans="1:9" ht="15.75" x14ac:dyDescent="0.25">
      <c r="A17" s="362" t="s">
        <v>76</v>
      </c>
      <c r="B17" s="363"/>
      <c r="C17" s="363"/>
      <c r="D17" s="364"/>
      <c r="F17" s="345" t="s">
        <v>77</v>
      </c>
      <c r="G17" s="345"/>
      <c r="H17" s="345"/>
      <c r="I17" s="345"/>
    </row>
    <row r="18" spans="1:9" ht="63" x14ac:dyDescent="0.25">
      <c r="A18" s="126" t="s">
        <v>7</v>
      </c>
      <c r="B18" s="126" t="s">
        <v>8</v>
      </c>
      <c r="C18" s="126" t="s">
        <v>9</v>
      </c>
      <c r="D18" s="126" t="s">
        <v>10</v>
      </c>
      <c r="F18" s="126" t="s">
        <v>7</v>
      </c>
      <c r="G18" s="126" t="s">
        <v>8</v>
      </c>
      <c r="H18" s="126" t="s">
        <v>9</v>
      </c>
      <c r="I18" s="126" t="s">
        <v>10</v>
      </c>
    </row>
    <row r="19" spans="1:9" x14ac:dyDescent="0.25">
      <c r="A19" s="138">
        <v>18000</v>
      </c>
      <c r="B19" s="133">
        <v>10</v>
      </c>
      <c r="C19" s="142"/>
      <c r="D19" s="142">
        <f>C19*B19</f>
        <v>0</v>
      </c>
      <c r="E19" s="125"/>
      <c r="F19" s="138">
        <v>9000</v>
      </c>
      <c r="G19" s="133">
        <v>2</v>
      </c>
      <c r="H19" s="142"/>
      <c r="I19" s="142">
        <f>G19*H19</f>
        <v>0</v>
      </c>
    </row>
    <row r="20" spans="1:9" x14ac:dyDescent="0.25">
      <c r="A20" s="138">
        <v>21000</v>
      </c>
      <c r="B20" s="133">
        <v>2</v>
      </c>
      <c r="C20" s="142"/>
      <c r="D20" s="142">
        <f>C20*B20</f>
        <v>0</v>
      </c>
      <c r="E20" s="125"/>
      <c r="F20" s="138">
        <v>12000</v>
      </c>
      <c r="G20" s="133">
        <v>2</v>
      </c>
      <c r="H20" s="142"/>
      <c r="I20" s="142">
        <f>G20*H20</f>
        <v>0</v>
      </c>
    </row>
    <row r="21" spans="1:9" x14ac:dyDescent="0.25">
      <c r="A21" s="138">
        <v>30000</v>
      </c>
      <c r="B21" s="133">
        <v>2</v>
      </c>
      <c r="C21" s="142"/>
      <c r="D21" s="142">
        <f>C21*B21</f>
        <v>0</v>
      </c>
      <c r="E21" s="125"/>
      <c r="F21" s="138">
        <v>18000</v>
      </c>
      <c r="G21" s="133">
        <v>20</v>
      </c>
      <c r="H21" s="142"/>
      <c r="I21" s="142">
        <f>G21*H21</f>
        <v>0</v>
      </c>
    </row>
    <row r="22" spans="1:9" x14ac:dyDescent="0.25">
      <c r="A22" s="132"/>
      <c r="B22" s="132"/>
      <c r="C22" s="135" t="s">
        <v>13</v>
      </c>
      <c r="D22" s="142">
        <f>SUM(D19:D21)</f>
        <v>0</v>
      </c>
      <c r="E22" s="125"/>
      <c r="F22" s="138">
        <v>21000</v>
      </c>
      <c r="G22" s="133">
        <v>2</v>
      </c>
      <c r="H22" s="142"/>
      <c r="I22" s="142">
        <f t="shared" ref="I22" si="0">G22*H22</f>
        <v>0</v>
      </c>
    </row>
    <row r="23" spans="1:9" x14ac:dyDescent="0.25">
      <c r="A23" s="132"/>
      <c r="B23" s="132"/>
      <c r="C23" s="98"/>
      <c r="D23" s="97"/>
      <c r="E23" s="125"/>
      <c r="F23" s="138">
        <v>24000</v>
      </c>
      <c r="G23" s="133">
        <v>2</v>
      </c>
      <c r="H23" s="142"/>
      <c r="I23" s="142">
        <f>G23*H23</f>
        <v>0</v>
      </c>
    </row>
    <row r="24" spans="1:9" ht="15.75" thickBot="1" x14ac:dyDescent="0.3">
      <c r="A24" s="132"/>
      <c r="B24" s="132"/>
      <c r="C24" s="98"/>
      <c r="D24" s="97"/>
      <c r="E24" s="125"/>
      <c r="H24" s="135" t="s">
        <v>13</v>
      </c>
      <c r="I24" s="142">
        <f>SUM(I19:I23)</f>
        <v>0</v>
      </c>
    </row>
    <row r="25" spans="1:9" ht="15.75" thickBot="1" x14ac:dyDescent="0.3">
      <c r="A25" s="373" t="s">
        <v>108</v>
      </c>
      <c r="B25" s="374"/>
      <c r="C25" s="374"/>
      <c r="D25" s="374"/>
      <c r="E25" s="388"/>
    </row>
    <row r="26" spans="1:9" ht="15.75" thickBot="1" x14ac:dyDescent="0.3">
      <c r="A26" s="381" t="s">
        <v>14</v>
      </c>
      <c r="B26" s="384" t="s">
        <v>109</v>
      </c>
      <c r="C26" s="370" t="s">
        <v>15</v>
      </c>
      <c r="D26" s="371"/>
      <c r="E26" s="389"/>
    </row>
    <row r="27" spans="1:9" ht="29.25" thickBot="1" x14ac:dyDescent="0.3">
      <c r="A27" s="377"/>
      <c r="B27" s="383"/>
      <c r="C27" s="140">
        <v>18000</v>
      </c>
      <c r="D27" s="140">
        <v>21000</v>
      </c>
      <c r="E27" s="159" t="s">
        <v>58</v>
      </c>
    </row>
    <row r="28" spans="1:9" x14ac:dyDescent="0.25">
      <c r="A28" s="187" t="s">
        <v>16</v>
      </c>
      <c r="B28" s="188">
        <v>1</v>
      </c>
      <c r="C28" s="145"/>
      <c r="D28" s="145"/>
      <c r="E28" s="147"/>
    </row>
    <row r="29" spans="1:9" ht="30" x14ac:dyDescent="0.25">
      <c r="A29" s="187" t="s">
        <v>17</v>
      </c>
      <c r="B29" s="187">
        <v>2</v>
      </c>
      <c r="C29" s="146"/>
      <c r="D29" s="146"/>
      <c r="E29" s="148"/>
    </row>
    <row r="30" spans="1:9" ht="30" x14ac:dyDescent="0.25">
      <c r="A30" s="187" t="s">
        <v>18</v>
      </c>
      <c r="B30" s="187">
        <v>1</v>
      </c>
      <c r="C30" s="146"/>
      <c r="D30" s="146"/>
      <c r="E30" s="148"/>
    </row>
    <row r="31" spans="1:9" ht="30" x14ac:dyDescent="0.25">
      <c r="A31" s="187" t="s">
        <v>19</v>
      </c>
      <c r="B31" s="187">
        <v>1</v>
      </c>
      <c r="C31" s="146"/>
      <c r="D31" s="146"/>
      <c r="E31" s="148"/>
    </row>
    <row r="32" spans="1:9" ht="45" x14ac:dyDescent="0.25">
      <c r="A32" s="187" t="s">
        <v>20</v>
      </c>
      <c r="B32" s="187">
        <v>3</v>
      </c>
      <c r="C32" s="146"/>
      <c r="D32" s="146"/>
      <c r="E32" s="148"/>
    </row>
    <row r="33" spans="1:7" ht="60" x14ac:dyDescent="0.25">
      <c r="A33" s="187" t="s">
        <v>21</v>
      </c>
      <c r="B33" s="187">
        <v>2</v>
      </c>
      <c r="C33" s="146"/>
      <c r="D33" s="146"/>
      <c r="E33" s="148"/>
    </row>
    <row r="34" spans="1:7" x14ac:dyDescent="0.25">
      <c r="A34" s="187" t="s">
        <v>22</v>
      </c>
      <c r="B34" s="187">
        <v>2</v>
      </c>
      <c r="C34" s="146"/>
      <c r="D34" s="146"/>
      <c r="E34" s="148"/>
    </row>
    <row r="35" spans="1:7" x14ac:dyDescent="0.25">
      <c r="A35" s="187" t="s">
        <v>23</v>
      </c>
      <c r="B35" s="187">
        <v>1</v>
      </c>
      <c r="C35" s="146"/>
      <c r="D35" s="146"/>
      <c r="E35" s="148"/>
    </row>
    <row r="36" spans="1:7" ht="30" x14ac:dyDescent="0.25">
      <c r="A36" s="187" t="s">
        <v>24</v>
      </c>
      <c r="B36" s="187">
        <v>1</v>
      </c>
      <c r="C36" s="146"/>
      <c r="D36" s="146"/>
      <c r="E36" s="148"/>
    </row>
    <row r="37" spans="1:7" ht="15.75" thickBot="1" x14ac:dyDescent="0.3">
      <c r="A37" s="189" t="s">
        <v>25</v>
      </c>
      <c r="B37" s="189">
        <v>1</v>
      </c>
      <c r="C37" s="160"/>
      <c r="D37" s="160"/>
      <c r="E37" s="161"/>
    </row>
    <row r="38" spans="1:7" ht="42.75" x14ac:dyDescent="0.25">
      <c r="A38" s="132"/>
      <c r="B38" s="190" t="s">
        <v>110</v>
      </c>
      <c r="C38" s="152">
        <f>($B$28*C28)+($B$29*C29)+($B$30*C30)+($B$31*C31)+($B$32*C32)+($B$33*C33)+($B$34*C34)+($B$35*C35)+($B$36*C36)+($B$37*C37)</f>
        <v>0</v>
      </c>
      <c r="D38" s="155">
        <f t="shared" ref="D38:E38" si="1">($B$28*D28)+($B$29*D29)+($B$30*D30)+($B$31*D31)+($B$32*D32)+($B$33*D33)+($B$34*D34)+($B$35*D35)+($B$36*D36)+($B$37*D37)</f>
        <v>0</v>
      </c>
      <c r="E38" s="156">
        <f t="shared" si="1"/>
        <v>0</v>
      </c>
    </row>
    <row r="39" spans="1:7" x14ac:dyDescent="0.25">
      <c r="A39" s="132"/>
      <c r="B39" s="191" t="s">
        <v>111</v>
      </c>
      <c r="C39" s="171">
        <v>10</v>
      </c>
      <c r="D39" s="133">
        <v>2</v>
      </c>
      <c r="E39" s="172">
        <v>2</v>
      </c>
    </row>
    <row r="40" spans="1:7" ht="29.25" thickBot="1" x14ac:dyDescent="0.3">
      <c r="A40" s="132"/>
      <c r="B40" s="192" t="s">
        <v>112</v>
      </c>
      <c r="C40" s="154">
        <f>C39*C38</f>
        <v>0</v>
      </c>
      <c r="D40" s="149">
        <f t="shared" ref="D40:E40" si="2">D39*D38</f>
        <v>0</v>
      </c>
      <c r="E40" s="150">
        <f t="shared" si="2"/>
        <v>0</v>
      </c>
    </row>
    <row r="41" spans="1:7" ht="29.25" thickBot="1" x14ac:dyDescent="0.3">
      <c r="A41" s="132"/>
      <c r="B41" s="132"/>
      <c r="C41" s="132"/>
      <c r="D41" s="175" t="s">
        <v>113</v>
      </c>
      <c r="E41" s="183">
        <f>SUM(C40:E40)</f>
        <v>0</v>
      </c>
    </row>
    <row r="42" spans="1:7" ht="15.75" thickBot="1" x14ac:dyDescent="0.3">
      <c r="A42" s="132"/>
      <c r="B42" s="132"/>
      <c r="C42" s="132"/>
      <c r="D42" s="132"/>
      <c r="E42" s="132"/>
    </row>
    <row r="43" spans="1:7" ht="15.75" thickBot="1" x14ac:dyDescent="0.3">
      <c r="A43" s="373" t="s">
        <v>114</v>
      </c>
      <c r="B43" s="374"/>
      <c r="C43" s="374"/>
      <c r="D43" s="374"/>
      <c r="E43" s="374"/>
      <c r="F43" s="374"/>
      <c r="G43" s="375"/>
    </row>
    <row r="44" spans="1:7" ht="15.75" customHeight="1" thickBot="1" x14ac:dyDescent="0.3">
      <c r="A44" s="381" t="s">
        <v>14</v>
      </c>
      <c r="B44" s="384" t="s">
        <v>109</v>
      </c>
      <c r="C44" s="370" t="s">
        <v>15</v>
      </c>
      <c r="D44" s="371"/>
      <c r="E44" s="371"/>
      <c r="F44" s="371"/>
      <c r="G44" s="372"/>
    </row>
    <row r="45" spans="1:7" ht="16.5" thickBot="1" x14ac:dyDescent="0.3">
      <c r="A45" s="380"/>
      <c r="B45" s="384"/>
      <c r="C45" s="289">
        <v>9000</v>
      </c>
      <c r="D45" s="290">
        <v>12000</v>
      </c>
      <c r="E45" s="296">
        <v>18000</v>
      </c>
      <c r="F45" s="87" t="s">
        <v>12</v>
      </c>
      <c r="G45" s="295">
        <v>24000</v>
      </c>
    </row>
    <row r="46" spans="1:7" x14ac:dyDescent="0.25">
      <c r="A46" s="193" t="s">
        <v>16</v>
      </c>
      <c r="B46" s="193">
        <v>1</v>
      </c>
      <c r="C46" s="152"/>
      <c r="D46" s="155"/>
      <c r="E46" s="155"/>
      <c r="F46" s="155"/>
      <c r="G46" s="156"/>
    </row>
    <row r="47" spans="1:7" ht="60" x14ac:dyDescent="0.25">
      <c r="A47" s="194" t="s">
        <v>26</v>
      </c>
      <c r="B47" s="194">
        <v>2</v>
      </c>
      <c r="C47" s="153"/>
      <c r="D47" s="146"/>
      <c r="E47" s="146"/>
      <c r="F47" s="146"/>
      <c r="G47" s="148"/>
    </row>
    <row r="48" spans="1:7" ht="30" x14ac:dyDescent="0.25">
      <c r="A48" s="194" t="s">
        <v>18</v>
      </c>
      <c r="B48" s="194">
        <v>1</v>
      </c>
      <c r="C48" s="153"/>
      <c r="D48" s="146"/>
      <c r="E48" s="146"/>
      <c r="F48" s="146"/>
      <c r="G48" s="148"/>
    </row>
    <row r="49" spans="1:7" ht="30" x14ac:dyDescent="0.25">
      <c r="A49" s="194" t="s">
        <v>19</v>
      </c>
      <c r="B49" s="194">
        <v>1</v>
      </c>
      <c r="C49" s="153"/>
      <c r="D49" s="146"/>
      <c r="E49" s="146"/>
      <c r="F49" s="146"/>
      <c r="G49" s="148"/>
    </row>
    <row r="50" spans="1:7" ht="45" x14ac:dyDescent="0.25">
      <c r="A50" s="194" t="s">
        <v>20</v>
      </c>
      <c r="B50" s="194">
        <v>3</v>
      </c>
      <c r="C50" s="153"/>
      <c r="D50" s="146"/>
      <c r="E50" s="146"/>
      <c r="F50" s="146"/>
      <c r="G50" s="148"/>
    </row>
    <row r="51" spans="1:7" ht="60" x14ac:dyDescent="0.25">
      <c r="A51" s="194" t="s">
        <v>21</v>
      </c>
      <c r="B51" s="194">
        <v>2</v>
      </c>
      <c r="C51" s="153"/>
      <c r="D51" s="146"/>
      <c r="E51" s="146"/>
      <c r="F51" s="146"/>
      <c r="G51" s="148"/>
    </row>
    <row r="52" spans="1:7" x14ac:dyDescent="0.25">
      <c r="A52" s="194" t="s">
        <v>22</v>
      </c>
      <c r="B52" s="194">
        <v>1</v>
      </c>
      <c r="C52" s="153"/>
      <c r="D52" s="146"/>
      <c r="E52" s="146"/>
      <c r="F52" s="146"/>
      <c r="G52" s="148"/>
    </row>
    <row r="53" spans="1:7" x14ac:dyDescent="0.25">
      <c r="A53" s="194" t="s">
        <v>23</v>
      </c>
      <c r="B53" s="194">
        <v>1</v>
      </c>
      <c r="C53" s="153"/>
      <c r="D53" s="146"/>
      <c r="E53" s="146"/>
      <c r="F53" s="146"/>
      <c r="G53" s="148"/>
    </row>
    <row r="54" spans="1:7" ht="30" x14ac:dyDescent="0.25">
      <c r="A54" s="194" t="s">
        <v>24</v>
      </c>
      <c r="B54" s="194">
        <v>1</v>
      </c>
      <c r="C54" s="153"/>
      <c r="D54" s="146"/>
      <c r="E54" s="146"/>
      <c r="F54" s="146"/>
      <c r="G54" s="148"/>
    </row>
    <row r="55" spans="1:7" x14ac:dyDescent="0.25">
      <c r="A55" s="288" t="s">
        <v>27</v>
      </c>
      <c r="B55" s="288">
        <v>2</v>
      </c>
      <c r="C55" s="153"/>
      <c r="D55" s="146"/>
      <c r="E55" s="146"/>
      <c r="F55" s="146"/>
      <c r="G55" s="148"/>
    </row>
    <row r="56" spans="1:7" ht="15.75" thickBot="1" x14ac:dyDescent="0.3">
      <c r="A56" s="205" t="s">
        <v>123</v>
      </c>
      <c r="B56" s="205">
        <v>1</v>
      </c>
      <c r="C56" s="165"/>
      <c r="D56" s="160"/>
      <c r="E56" s="160"/>
      <c r="F56" s="160"/>
      <c r="G56" s="161"/>
    </row>
    <row r="57" spans="1:7" ht="42.75" x14ac:dyDescent="0.25">
      <c r="A57" s="132"/>
      <c r="B57" s="286" t="s">
        <v>110</v>
      </c>
      <c r="C57" s="152">
        <f>($B$46*C46)+($B$47*C47)+($B$48*C48)+($B$49*C49)+($B$50*C50)+($B$51*C51)+($B$52*C52)+($B$53*C53)+($B$54*C54)+($B$55*C55)+($B$56*C56)</f>
        <v>0</v>
      </c>
      <c r="D57" s="155">
        <f t="shared" ref="D57:G57" si="3">($B$46*D46)+($B$47*D47)+($B$48*D48)+($B$49*D49)+($B$50*D50)+($B$51*D51)+($B$52*D52)+($B$53*D53)+($B$54*D54)+($B$55*D55)+($B$56*D56)</f>
        <v>0</v>
      </c>
      <c r="E57" s="155">
        <f t="shared" si="3"/>
        <v>0</v>
      </c>
      <c r="F57" s="155">
        <f t="shared" si="3"/>
        <v>0</v>
      </c>
      <c r="G57" s="156">
        <f t="shared" si="3"/>
        <v>0</v>
      </c>
    </row>
    <row r="58" spans="1:7" x14ac:dyDescent="0.25">
      <c r="A58" s="132"/>
      <c r="B58" s="191" t="s">
        <v>111</v>
      </c>
      <c r="C58" s="171">
        <v>2</v>
      </c>
      <c r="D58" s="133">
        <v>2</v>
      </c>
      <c r="E58" s="133">
        <v>20</v>
      </c>
      <c r="F58" s="133">
        <v>2</v>
      </c>
      <c r="G58" s="172">
        <v>2</v>
      </c>
    </row>
    <row r="59" spans="1:7" ht="29.25" thickBot="1" x14ac:dyDescent="0.3">
      <c r="A59" s="132"/>
      <c r="B59" s="192" t="s">
        <v>112</v>
      </c>
      <c r="C59" s="154">
        <f>C57*C58</f>
        <v>0</v>
      </c>
      <c r="D59" s="149">
        <f t="shared" ref="D59:G59" si="4">D57*D58</f>
        <v>0</v>
      </c>
      <c r="E59" s="149">
        <f t="shared" si="4"/>
        <v>0</v>
      </c>
      <c r="F59" s="149">
        <f t="shared" si="4"/>
        <v>0</v>
      </c>
      <c r="G59" s="150">
        <f t="shared" si="4"/>
        <v>0</v>
      </c>
    </row>
    <row r="60" spans="1:7" ht="43.5" thickBot="1" x14ac:dyDescent="0.3">
      <c r="A60" s="132"/>
      <c r="B60" s="132"/>
      <c r="C60" s="132"/>
      <c r="F60" s="175" t="s">
        <v>115</v>
      </c>
      <c r="G60" s="183">
        <f>SUM(C59:G59)</f>
        <v>0</v>
      </c>
    </row>
  </sheetData>
  <mergeCells count="13">
    <mergeCell ref="F17:I17"/>
    <mergeCell ref="A44:A45"/>
    <mergeCell ref="B44:B45"/>
    <mergeCell ref="A2:B2"/>
    <mergeCell ref="A4:B4"/>
    <mergeCell ref="A8:B8"/>
    <mergeCell ref="A17:D17"/>
    <mergeCell ref="A25:E25"/>
    <mergeCell ref="A26:A27"/>
    <mergeCell ref="B26:B27"/>
    <mergeCell ref="C26:E26"/>
    <mergeCell ref="A43:G43"/>
    <mergeCell ref="C44:G44"/>
  </mergeCells>
  <pageMargins left="0.11811023622047245" right="0.11811023622047245" top="0.19685039370078741" bottom="0.19685039370078741" header="0.31496062992125984" footer="0.31496062992125984"/>
  <pageSetup paperSize="9" scale="5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66"/>
  <sheetViews>
    <sheetView topLeftCell="A48" workbookViewId="0">
      <selection sqref="A1:I66"/>
    </sheetView>
  </sheetViews>
  <sheetFormatPr defaultRowHeight="15" x14ac:dyDescent="0.25"/>
  <cols>
    <col min="1" max="1" width="23.5703125" style="124" bestFit="1" customWidth="1"/>
    <col min="2" max="2" width="28.42578125" style="124" bestFit="1" customWidth="1"/>
    <col min="3" max="3" width="15.42578125" style="124" customWidth="1"/>
    <col min="4" max="4" width="26.42578125" style="124" bestFit="1" customWidth="1"/>
    <col min="5" max="5" width="13.28515625" style="124" bestFit="1" customWidth="1"/>
    <col min="6" max="6" width="18.28515625" style="124" customWidth="1"/>
    <col min="7" max="7" width="18" style="124" customWidth="1"/>
    <col min="8" max="8" width="19" style="124" customWidth="1"/>
    <col min="9" max="9" width="15.42578125" style="124" customWidth="1"/>
    <col min="10" max="16384" width="9.140625" style="124"/>
  </cols>
  <sheetData>
    <row r="1" spans="1:5" x14ac:dyDescent="0.25">
      <c r="A1" s="9" t="s">
        <v>0</v>
      </c>
      <c r="B1" s="10" t="s">
        <v>59</v>
      </c>
    </row>
    <row r="2" spans="1:5" ht="15.75" thickBot="1" x14ac:dyDescent="0.3">
      <c r="A2" s="346"/>
      <c r="B2" s="347"/>
    </row>
    <row r="3" spans="1:5" ht="15.75" thickBot="1" x14ac:dyDescent="0.3">
      <c r="A3" s="11" t="s">
        <v>6</v>
      </c>
      <c r="B3" s="12" t="s">
        <v>2</v>
      </c>
      <c r="D3" s="25" t="s">
        <v>118</v>
      </c>
      <c r="E3" s="23">
        <f>D27+I27</f>
        <v>0</v>
      </c>
    </row>
    <row r="4" spans="1:5" ht="15.75" thickBot="1" x14ac:dyDescent="0.3">
      <c r="A4" s="365" t="s">
        <v>3</v>
      </c>
      <c r="B4" s="366"/>
      <c r="D4" s="26" t="s">
        <v>149</v>
      </c>
      <c r="E4" s="24"/>
    </row>
    <row r="5" spans="1:5" ht="15.75" thickBot="1" x14ac:dyDescent="0.3">
      <c r="A5" s="110">
        <v>10000</v>
      </c>
      <c r="B5" s="1">
        <v>2</v>
      </c>
      <c r="D5" s="6" t="s">
        <v>107</v>
      </c>
      <c r="E5" s="27">
        <f>E4+E3</f>
        <v>0</v>
      </c>
    </row>
    <row r="6" spans="1:5" x14ac:dyDescent="0.25">
      <c r="A6" s="2">
        <v>12000</v>
      </c>
      <c r="B6" s="3">
        <v>7</v>
      </c>
      <c r="D6" s="25" t="s">
        <v>119</v>
      </c>
      <c r="E6" s="23">
        <f>(G47+G66)/12</f>
        <v>0</v>
      </c>
    </row>
    <row r="7" spans="1:5" x14ac:dyDescent="0.25">
      <c r="A7" s="2">
        <v>18000</v>
      </c>
      <c r="B7" s="3">
        <v>10</v>
      </c>
      <c r="D7" s="26" t="s">
        <v>149</v>
      </c>
      <c r="E7" s="24"/>
    </row>
    <row r="8" spans="1:5" ht="15.75" thickBot="1" x14ac:dyDescent="0.3">
      <c r="A8" s="2">
        <v>21000</v>
      </c>
      <c r="B8" s="3">
        <v>2</v>
      </c>
      <c r="D8" s="6" t="s">
        <v>117</v>
      </c>
      <c r="E8" s="27">
        <f>E7+E6</f>
        <v>0</v>
      </c>
    </row>
    <row r="9" spans="1:5" ht="15.75" thickBot="1" x14ac:dyDescent="0.3">
      <c r="A9" s="2">
        <v>24000</v>
      </c>
      <c r="B9" s="3">
        <v>2</v>
      </c>
      <c r="D9" s="185" t="s">
        <v>120</v>
      </c>
      <c r="E9" s="186">
        <f>E8+E5</f>
        <v>0</v>
      </c>
    </row>
    <row r="10" spans="1:5" ht="15.75" thickBot="1" x14ac:dyDescent="0.3">
      <c r="A10" s="4">
        <v>30000</v>
      </c>
      <c r="B10" s="5">
        <v>2</v>
      </c>
    </row>
    <row r="11" spans="1:5" ht="15.75" thickBot="1" x14ac:dyDescent="0.3">
      <c r="A11" s="369" t="s">
        <v>4</v>
      </c>
      <c r="B11" s="390"/>
    </row>
    <row r="12" spans="1:5" x14ac:dyDescent="0.25">
      <c r="A12" s="13">
        <v>9000</v>
      </c>
      <c r="B12" s="14">
        <v>2</v>
      </c>
    </row>
    <row r="13" spans="1:5" x14ac:dyDescent="0.25">
      <c r="A13" s="13">
        <v>12000</v>
      </c>
      <c r="B13" s="14">
        <v>15</v>
      </c>
    </row>
    <row r="14" spans="1:5" x14ac:dyDescent="0.25">
      <c r="A14" s="13">
        <v>18000</v>
      </c>
      <c r="B14" s="14">
        <v>4</v>
      </c>
    </row>
    <row r="15" spans="1:5" x14ac:dyDescent="0.25">
      <c r="A15" s="2">
        <v>30000</v>
      </c>
      <c r="B15" s="3">
        <v>2</v>
      </c>
    </row>
    <row r="16" spans="1:5" ht="15.75" thickBot="1" x14ac:dyDescent="0.3">
      <c r="A16" s="37">
        <v>60000</v>
      </c>
      <c r="B16" s="38">
        <v>2</v>
      </c>
    </row>
    <row r="17" spans="1:9" ht="15.75" thickBot="1" x14ac:dyDescent="0.3">
      <c r="A17" s="7" t="s">
        <v>5</v>
      </c>
      <c r="B17" s="8">
        <f>SUM(B12:B16,B5:B10)</f>
        <v>50</v>
      </c>
    </row>
    <row r="20" spans="1:9" ht="15.75" x14ac:dyDescent="0.25">
      <c r="A20" s="237" t="s">
        <v>60</v>
      </c>
      <c r="B20" s="238"/>
      <c r="C20" s="238"/>
      <c r="D20" s="239"/>
      <c r="F20" s="345" t="s">
        <v>61</v>
      </c>
      <c r="G20" s="345"/>
      <c r="H20" s="345"/>
      <c r="I20" s="345"/>
    </row>
    <row r="21" spans="1:9" ht="63" x14ac:dyDescent="0.25">
      <c r="A21" s="126" t="s">
        <v>7</v>
      </c>
      <c r="B21" s="126" t="s">
        <v>8</v>
      </c>
      <c r="C21" s="126" t="s">
        <v>9</v>
      </c>
      <c r="D21" s="126" t="s">
        <v>10</v>
      </c>
      <c r="F21" s="126" t="s">
        <v>7</v>
      </c>
      <c r="G21" s="126" t="s">
        <v>8</v>
      </c>
      <c r="H21" s="126" t="s">
        <v>9</v>
      </c>
      <c r="I21" s="126" t="s">
        <v>10</v>
      </c>
    </row>
    <row r="22" spans="1:9" x14ac:dyDescent="0.25">
      <c r="A22" s="134" t="s">
        <v>11</v>
      </c>
      <c r="B22" s="133">
        <v>9</v>
      </c>
      <c r="C22" s="131"/>
      <c r="D22" s="131">
        <f>C22*B22</f>
        <v>0</v>
      </c>
      <c r="E22" s="125"/>
      <c r="F22" s="134">
        <v>9000</v>
      </c>
      <c r="G22" s="133">
        <v>2</v>
      </c>
      <c r="H22" s="131"/>
      <c r="I22" s="131">
        <f>G22*H22</f>
        <v>0</v>
      </c>
    </row>
    <row r="23" spans="1:9" x14ac:dyDescent="0.25">
      <c r="A23" s="138">
        <v>18000</v>
      </c>
      <c r="B23" s="133">
        <v>10</v>
      </c>
      <c r="C23" s="142"/>
      <c r="D23" s="142">
        <f t="shared" ref="D23:D25" si="0">C23*B23</f>
        <v>0</v>
      </c>
      <c r="E23" s="125"/>
      <c r="F23" s="134">
        <v>12000</v>
      </c>
      <c r="G23" s="133">
        <v>15</v>
      </c>
      <c r="H23" s="131"/>
      <c r="I23" s="139">
        <f>G23*H23</f>
        <v>0</v>
      </c>
    </row>
    <row r="24" spans="1:9" x14ac:dyDescent="0.25">
      <c r="A24" s="138">
        <v>21000</v>
      </c>
      <c r="B24" s="133">
        <v>2</v>
      </c>
      <c r="C24" s="142"/>
      <c r="D24" s="142">
        <f t="shared" si="0"/>
        <v>0</v>
      </c>
      <c r="E24" s="125"/>
      <c r="F24" s="134">
        <v>18000</v>
      </c>
      <c r="G24" s="133">
        <v>4</v>
      </c>
      <c r="H24" s="131"/>
      <c r="I24" s="139">
        <f>G24*H24</f>
        <v>0</v>
      </c>
    </row>
    <row r="25" spans="1:9" x14ac:dyDescent="0.25">
      <c r="A25" s="138">
        <v>24000</v>
      </c>
      <c r="B25" s="133">
        <v>2</v>
      </c>
      <c r="C25" s="142"/>
      <c r="D25" s="142">
        <f t="shared" si="0"/>
        <v>0</v>
      </c>
      <c r="E25" s="125"/>
      <c r="F25" s="134">
        <v>30000</v>
      </c>
      <c r="G25" s="133">
        <v>2</v>
      </c>
      <c r="H25" s="131"/>
      <c r="I25" s="139">
        <f>G25*H25</f>
        <v>0</v>
      </c>
    </row>
    <row r="26" spans="1:9" ht="15.75" customHeight="1" x14ac:dyDescent="0.25">
      <c r="A26" s="138">
        <v>30000</v>
      </c>
      <c r="B26" s="133">
        <v>2</v>
      </c>
      <c r="C26" s="139"/>
      <c r="D26" s="142">
        <f>C26*B26</f>
        <v>0</v>
      </c>
      <c r="E26" s="125"/>
      <c r="F26" s="134">
        <v>60000</v>
      </c>
      <c r="G26" s="133">
        <v>2</v>
      </c>
      <c r="H26" s="139"/>
      <c r="I26" s="139">
        <f>G26*H26</f>
        <v>0</v>
      </c>
    </row>
    <row r="27" spans="1:9" x14ac:dyDescent="0.25">
      <c r="A27" s="132"/>
      <c r="B27" s="132"/>
      <c r="C27" s="135" t="s">
        <v>13</v>
      </c>
      <c r="D27" s="131">
        <f>SUM(D22:D26)</f>
        <v>0</v>
      </c>
      <c r="E27" s="125"/>
      <c r="H27" s="135" t="s">
        <v>13</v>
      </c>
      <c r="I27" s="131">
        <f>SUM(I22:I26)</f>
        <v>0</v>
      </c>
    </row>
    <row r="28" spans="1:9" x14ac:dyDescent="0.25">
      <c r="A28" s="132"/>
      <c r="B28" s="132"/>
      <c r="C28" s="98"/>
      <c r="D28" s="97"/>
      <c r="E28" s="132"/>
      <c r="F28" s="132"/>
      <c r="G28" s="132"/>
    </row>
    <row r="29" spans="1:9" x14ac:dyDescent="0.25">
      <c r="A29" s="132"/>
      <c r="B29" s="132"/>
      <c r="C29" s="98"/>
      <c r="D29" s="97"/>
      <c r="E29" s="132"/>
      <c r="F29" s="132"/>
      <c r="G29" s="132"/>
    </row>
    <row r="30" spans="1:9" ht="15.75" thickBot="1" x14ac:dyDescent="0.3">
      <c r="A30" s="132"/>
      <c r="B30" s="132"/>
      <c r="C30" s="98"/>
      <c r="D30" s="97"/>
      <c r="E30" s="132"/>
      <c r="F30" s="132"/>
      <c r="G30" s="132"/>
    </row>
    <row r="31" spans="1:9" ht="15.75" thickBot="1" x14ac:dyDescent="0.3">
      <c r="A31" s="373" t="s">
        <v>108</v>
      </c>
      <c r="B31" s="374"/>
      <c r="C31" s="374"/>
      <c r="D31" s="374"/>
      <c r="E31" s="374"/>
      <c r="F31" s="374"/>
      <c r="G31" s="375"/>
    </row>
    <row r="32" spans="1:9" ht="15.75" customHeight="1" thickBot="1" x14ac:dyDescent="0.3">
      <c r="A32" s="381" t="s">
        <v>14</v>
      </c>
      <c r="B32" s="384" t="s">
        <v>109</v>
      </c>
      <c r="C32" s="385" t="s">
        <v>15</v>
      </c>
      <c r="D32" s="386"/>
      <c r="E32" s="386"/>
      <c r="F32" s="386"/>
      <c r="G32" s="387"/>
    </row>
    <row r="33" spans="1:7" ht="32.25" thickBot="1" x14ac:dyDescent="0.3">
      <c r="A33" s="377"/>
      <c r="B33" s="379"/>
      <c r="C33" s="137" t="s">
        <v>11</v>
      </c>
      <c r="D33" s="151">
        <v>18000</v>
      </c>
      <c r="E33" s="114" t="s">
        <v>12</v>
      </c>
      <c r="F33" s="91">
        <v>24000</v>
      </c>
      <c r="G33" s="136">
        <v>30000</v>
      </c>
    </row>
    <row r="34" spans="1:7" x14ac:dyDescent="0.25">
      <c r="A34" s="187" t="s">
        <v>16</v>
      </c>
      <c r="B34" s="193">
        <v>1</v>
      </c>
      <c r="C34" s="158"/>
      <c r="D34" s="145"/>
      <c r="E34" s="145"/>
      <c r="F34" s="156"/>
      <c r="G34" s="162"/>
    </row>
    <row r="35" spans="1:7" ht="30" x14ac:dyDescent="0.25">
      <c r="A35" s="187" t="s">
        <v>17</v>
      </c>
      <c r="B35" s="194">
        <v>2</v>
      </c>
      <c r="C35" s="153"/>
      <c r="D35" s="146"/>
      <c r="E35" s="146"/>
      <c r="F35" s="148"/>
      <c r="G35" s="163"/>
    </row>
    <row r="36" spans="1:7" ht="30" x14ac:dyDescent="0.25">
      <c r="A36" s="187" t="s">
        <v>18</v>
      </c>
      <c r="B36" s="194">
        <v>1</v>
      </c>
      <c r="C36" s="153"/>
      <c r="D36" s="146"/>
      <c r="E36" s="146"/>
      <c r="F36" s="148"/>
      <c r="G36" s="163"/>
    </row>
    <row r="37" spans="1:7" ht="30" x14ac:dyDescent="0.25">
      <c r="A37" s="187" t="s">
        <v>19</v>
      </c>
      <c r="B37" s="194">
        <v>1</v>
      </c>
      <c r="C37" s="153"/>
      <c r="D37" s="146"/>
      <c r="E37" s="146"/>
      <c r="F37" s="148"/>
      <c r="G37" s="163"/>
    </row>
    <row r="38" spans="1:7" ht="45" x14ac:dyDescent="0.25">
      <c r="A38" s="187" t="s">
        <v>20</v>
      </c>
      <c r="B38" s="194">
        <v>3</v>
      </c>
      <c r="C38" s="153"/>
      <c r="D38" s="146"/>
      <c r="E38" s="146"/>
      <c r="F38" s="148"/>
      <c r="G38" s="163"/>
    </row>
    <row r="39" spans="1:7" ht="60" x14ac:dyDescent="0.25">
      <c r="A39" s="187" t="s">
        <v>21</v>
      </c>
      <c r="B39" s="194">
        <v>2</v>
      </c>
      <c r="C39" s="153"/>
      <c r="D39" s="146"/>
      <c r="E39" s="146"/>
      <c r="F39" s="148"/>
      <c r="G39" s="163"/>
    </row>
    <row r="40" spans="1:7" x14ac:dyDescent="0.25">
      <c r="A40" s="187" t="s">
        <v>22</v>
      </c>
      <c r="B40" s="194">
        <v>2</v>
      </c>
      <c r="C40" s="153"/>
      <c r="D40" s="146"/>
      <c r="E40" s="146"/>
      <c r="F40" s="148"/>
      <c r="G40" s="163"/>
    </row>
    <row r="41" spans="1:7" x14ac:dyDescent="0.25">
      <c r="A41" s="187" t="s">
        <v>23</v>
      </c>
      <c r="B41" s="194">
        <v>1</v>
      </c>
      <c r="C41" s="153"/>
      <c r="D41" s="146"/>
      <c r="E41" s="146"/>
      <c r="F41" s="148"/>
      <c r="G41" s="163"/>
    </row>
    <row r="42" spans="1:7" ht="30" x14ac:dyDescent="0.25">
      <c r="A42" s="187" t="s">
        <v>24</v>
      </c>
      <c r="B42" s="194">
        <v>1</v>
      </c>
      <c r="C42" s="153"/>
      <c r="D42" s="146"/>
      <c r="E42" s="146"/>
      <c r="F42" s="148"/>
      <c r="G42" s="163"/>
    </row>
    <row r="43" spans="1:7" ht="15.75" thickBot="1" x14ac:dyDescent="0.3">
      <c r="A43" s="189" t="s">
        <v>25</v>
      </c>
      <c r="B43" s="205">
        <v>1</v>
      </c>
      <c r="C43" s="165"/>
      <c r="D43" s="160"/>
      <c r="E43" s="160"/>
      <c r="F43" s="161"/>
      <c r="G43" s="164"/>
    </row>
    <row r="44" spans="1:7" ht="42.75" x14ac:dyDescent="0.25">
      <c r="A44" s="132"/>
      <c r="B44" s="190" t="s">
        <v>110</v>
      </c>
      <c r="C44" s="152">
        <f>($B$34*C34)+($B$35*C35)+($B$36*C36)+($B$37*C37)+($B$38*C38)+($B$39*C39)+($B$40*C40)+($B$41*C41)+($B$42*C42)+($B$43*C43)</f>
        <v>0</v>
      </c>
      <c r="D44" s="155">
        <f t="shared" ref="D44:G44" si="1">($B$34*D34)+($B$35*D35)+($B$36*D36)+($B$37*D37)+($B$38*D38)+($B$39*D39)+($B$40*D40)+($B$41*D41)+($B$42*D42)+($B$43*D43)</f>
        <v>0</v>
      </c>
      <c r="E44" s="155">
        <f t="shared" si="1"/>
        <v>0</v>
      </c>
      <c r="F44" s="155">
        <f t="shared" si="1"/>
        <v>0</v>
      </c>
      <c r="G44" s="156">
        <f t="shared" si="1"/>
        <v>0</v>
      </c>
    </row>
    <row r="45" spans="1:7" x14ac:dyDescent="0.25">
      <c r="A45" s="132"/>
      <c r="B45" s="191" t="s">
        <v>111</v>
      </c>
      <c r="C45" s="171">
        <v>9</v>
      </c>
      <c r="D45" s="133">
        <v>10</v>
      </c>
      <c r="E45" s="133">
        <v>2</v>
      </c>
      <c r="F45" s="133">
        <v>2</v>
      </c>
      <c r="G45" s="172">
        <v>2</v>
      </c>
    </row>
    <row r="46" spans="1:7" ht="29.25" thickBot="1" x14ac:dyDescent="0.3">
      <c r="A46" s="132"/>
      <c r="B46" s="192" t="s">
        <v>112</v>
      </c>
      <c r="C46" s="154">
        <f>C45*C44</f>
        <v>0</v>
      </c>
      <c r="D46" s="149">
        <f t="shared" ref="D46:G46" si="2">D45*D44</f>
        <v>0</v>
      </c>
      <c r="E46" s="149">
        <f t="shared" si="2"/>
        <v>0</v>
      </c>
      <c r="F46" s="149">
        <f t="shared" si="2"/>
        <v>0</v>
      </c>
      <c r="G46" s="150">
        <f t="shared" si="2"/>
        <v>0</v>
      </c>
    </row>
    <row r="47" spans="1:7" ht="43.5" thickBot="1" x14ac:dyDescent="0.3">
      <c r="A47" s="132"/>
      <c r="B47" s="132"/>
      <c r="C47" s="132"/>
      <c r="D47" s="132"/>
      <c r="E47" s="132"/>
      <c r="F47" s="175" t="s">
        <v>113</v>
      </c>
      <c r="G47" s="183">
        <f>SUM(C46:G46)</f>
        <v>0</v>
      </c>
    </row>
    <row r="48" spans="1:7" ht="15.75" thickBot="1" x14ac:dyDescent="0.3">
      <c r="A48" s="132"/>
      <c r="B48" s="132"/>
      <c r="C48" s="132"/>
      <c r="D48" s="132"/>
      <c r="E48" s="132"/>
      <c r="F48" s="132"/>
      <c r="G48" s="132"/>
    </row>
    <row r="49" spans="1:7" ht="15.75" thickBot="1" x14ac:dyDescent="0.3">
      <c r="A49" s="373" t="s">
        <v>114</v>
      </c>
      <c r="B49" s="374"/>
      <c r="C49" s="374"/>
      <c r="D49" s="374"/>
      <c r="E49" s="374"/>
      <c r="F49" s="374"/>
      <c r="G49" s="375"/>
    </row>
    <row r="50" spans="1:7" ht="29.25" customHeight="1" thickBot="1" x14ac:dyDescent="0.3">
      <c r="A50" s="376" t="s">
        <v>14</v>
      </c>
      <c r="B50" s="384" t="s">
        <v>109</v>
      </c>
      <c r="C50" s="370" t="s">
        <v>15</v>
      </c>
      <c r="D50" s="371"/>
      <c r="E50" s="371"/>
      <c r="F50" s="371"/>
      <c r="G50" s="372"/>
    </row>
    <row r="51" spans="1:7" ht="16.5" thickBot="1" x14ac:dyDescent="0.3">
      <c r="A51" s="380"/>
      <c r="B51" s="379"/>
      <c r="C51" s="289">
        <v>9000</v>
      </c>
      <c r="D51" s="290">
        <v>12000</v>
      </c>
      <c r="E51" s="290">
        <v>18000</v>
      </c>
      <c r="F51" s="290">
        <v>22000</v>
      </c>
      <c r="G51" s="295">
        <v>24000</v>
      </c>
    </row>
    <row r="52" spans="1:7" x14ac:dyDescent="0.25">
      <c r="A52" s="188" t="s">
        <v>16</v>
      </c>
      <c r="B52" s="291">
        <v>1</v>
      </c>
      <c r="C52" s="152"/>
      <c r="D52" s="155"/>
      <c r="E52" s="155"/>
      <c r="F52" s="155"/>
      <c r="G52" s="156"/>
    </row>
    <row r="53" spans="1:7" ht="60" x14ac:dyDescent="0.25">
      <c r="A53" s="187" t="s">
        <v>26</v>
      </c>
      <c r="B53" s="292">
        <v>2</v>
      </c>
      <c r="C53" s="153"/>
      <c r="D53" s="146"/>
      <c r="E53" s="146"/>
      <c r="F53" s="146"/>
      <c r="G53" s="148"/>
    </row>
    <row r="54" spans="1:7" ht="30" x14ac:dyDescent="0.25">
      <c r="A54" s="187" t="s">
        <v>18</v>
      </c>
      <c r="B54" s="292">
        <v>1</v>
      </c>
      <c r="C54" s="153"/>
      <c r="D54" s="146"/>
      <c r="E54" s="146"/>
      <c r="F54" s="146"/>
      <c r="G54" s="148"/>
    </row>
    <row r="55" spans="1:7" ht="30" x14ac:dyDescent="0.25">
      <c r="A55" s="187" t="s">
        <v>19</v>
      </c>
      <c r="B55" s="292">
        <v>1</v>
      </c>
      <c r="C55" s="153"/>
      <c r="D55" s="146"/>
      <c r="E55" s="146"/>
      <c r="F55" s="146"/>
      <c r="G55" s="148"/>
    </row>
    <row r="56" spans="1:7" ht="45" x14ac:dyDescent="0.25">
      <c r="A56" s="187" t="s">
        <v>20</v>
      </c>
      <c r="B56" s="292">
        <v>3</v>
      </c>
      <c r="C56" s="153"/>
      <c r="D56" s="146"/>
      <c r="E56" s="146"/>
      <c r="F56" s="146"/>
      <c r="G56" s="148"/>
    </row>
    <row r="57" spans="1:7" ht="60" x14ac:dyDescent="0.25">
      <c r="A57" s="187" t="s">
        <v>21</v>
      </c>
      <c r="B57" s="292">
        <v>2</v>
      </c>
      <c r="C57" s="153"/>
      <c r="D57" s="146"/>
      <c r="E57" s="146"/>
      <c r="F57" s="146"/>
      <c r="G57" s="148"/>
    </row>
    <row r="58" spans="1:7" x14ac:dyDescent="0.25">
      <c r="A58" s="187" t="s">
        <v>22</v>
      </c>
      <c r="B58" s="292">
        <v>1</v>
      </c>
      <c r="C58" s="153"/>
      <c r="D58" s="146"/>
      <c r="E58" s="146"/>
      <c r="F58" s="146"/>
      <c r="G58" s="148"/>
    </row>
    <row r="59" spans="1:7" x14ac:dyDescent="0.25">
      <c r="A59" s="187" t="s">
        <v>23</v>
      </c>
      <c r="B59" s="292">
        <v>1</v>
      </c>
      <c r="C59" s="153"/>
      <c r="D59" s="146"/>
      <c r="E59" s="146"/>
      <c r="F59" s="146"/>
      <c r="G59" s="148"/>
    </row>
    <row r="60" spans="1:7" ht="30" x14ac:dyDescent="0.25">
      <c r="A60" s="187" t="s">
        <v>24</v>
      </c>
      <c r="B60" s="292">
        <v>1</v>
      </c>
      <c r="C60" s="153"/>
      <c r="D60" s="146"/>
      <c r="E60" s="146"/>
      <c r="F60" s="146"/>
      <c r="G60" s="148"/>
    </row>
    <row r="61" spans="1:7" x14ac:dyDescent="0.25">
      <c r="A61" s="287" t="s">
        <v>27</v>
      </c>
      <c r="B61" s="293">
        <v>2</v>
      </c>
      <c r="C61" s="153"/>
      <c r="D61" s="146"/>
      <c r="E61" s="146"/>
      <c r="F61" s="146"/>
      <c r="G61" s="148"/>
    </row>
    <row r="62" spans="1:7" ht="15.75" thickBot="1" x14ac:dyDescent="0.3">
      <c r="A62" s="189" t="s">
        <v>123</v>
      </c>
      <c r="B62" s="294">
        <v>1</v>
      </c>
      <c r="C62" s="165"/>
      <c r="D62" s="160"/>
      <c r="E62" s="160"/>
      <c r="F62" s="160"/>
      <c r="G62" s="161"/>
    </row>
    <row r="63" spans="1:7" ht="42.75" x14ac:dyDescent="0.25">
      <c r="A63" s="132"/>
      <c r="B63" s="190" t="s">
        <v>110</v>
      </c>
      <c r="C63" s="152">
        <f>($B$52*C52)+($B$53*C53)+($B$54*C54)+($B$55*C55)+($B$56*C56)+($B$57*C57)+($B$58*C58)+($B$59*C59)+($B$60*C60)+($B$61*C61)+($B$62*C62)</f>
        <v>0</v>
      </c>
      <c r="D63" s="155">
        <f t="shared" ref="D63:G63" si="3">($B$52*D52)+($B$53*D53)+($B$54*D54)+($B$55*D55)+($B$56*D56)+($B$57*D57)+($B$58*D58)+($B$59*D59)+($B$60*D60)+($B$61*D61)+($B$62*D62)</f>
        <v>0</v>
      </c>
      <c r="E63" s="155">
        <f t="shared" si="3"/>
        <v>0</v>
      </c>
      <c r="F63" s="155">
        <f t="shared" si="3"/>
        <v>0</v>
      </c>
      <c r="G63" s="156">
        <f t="shared" si="3"/>
        <v>0</v>
      </c>
    </row>
    <row r="64" spans="1:7" x14ac:dyDescent="0.25">
      <c r="A64" s="132"/>
      <c r="B64" s="191" t="s">
        <v>111</v>
      </c>
      <c r="C64" s="171">
        <v>2</v>
      </c>
      <c r="D64" s="133">
        <v>15</v>
      </c>
      <c r="E64" s="133">
        <v>4</v>
      </c>
      <c r="F64" s="133">
        <v>2</v>
      </c>
      <c r="G64" s="172">
        <v>2</v>
      </c>
    </row>
    <row r="65" spans="1:7" ht="29.25" thickBot="1" x14ac:dyDescent="0.3">
      <c r="A65" s="132"/>
      <c r="B65" s="192" t="s">
        <v>112</v>
      </c>
      <c r="C65" s="154">
        <f>C64*C63</f>
        <v>0</v>
      </c>
      <c r="D65" s="149">
        <f>D64*D63</f>
        <v>0</v>
      </c>
      <c r="E65" s="149">
        <f>E64*E63</f>
        <v>0</v>
      </c>
      <c r="F65" s="149">
        <f>F64*F63</f>
        <v>0</v>
      </c>
      <c r="G65" s="150">
        <f>G64*G63</f>
        <v>0</v>
      </c>
    </row>
    <row r="66" spans="1:7" ht="43.5" thickBot="1" x14ac:dyDescent="0.3">
      <c r="A66" s="132"/>
      <c r="B66" s="132"/>
      <c r="C66" s="132"/>
      <c r="D66" s="132"/>
      <c r="E66" s="132"/>
      <c r="F66" s="175" t="s">
        <v>115</v>
      </c>
      <c r="G66" s="183">
        <f>SUM(C65:G65)</f>
        <v>0</v>
      </c>
    </row>
  </sheetData>
  <mergeCells count="12">
    <mergeCell ref="A31:G31"/>
    <mergeCell ref="C32:G32"/>
    <mergeCell ref="A49:G49"/>
    <mergeCell ref="C50:G50"/>
    <mergeCell ref="A2:B2"/>
    <mergeCell ref="A4:B4"/>
    <mergeCell ref="A11:B11"/>
    <mergeCell ref="F20:I20"/>
    <mergeCell ref="A50:A51"/>
    <mergeCell ref="B50:B51"/>
    <mergeCell ref="A32:A33"/>
    <mergeCell ref="B32:B33"/>
  </mergeCells>
  <pageMargins left="0.11811023622047245" right="0.11811023622047245" top="0.19685039370078741" bottom="0.19685039370078741" header="0.31496062992125984" footer="0.31496062992125984"/>
  <pageSetup paperSize="9" scale="5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57"/>
  <sheetViews>
    <sheetView topLeftCell="A39" workbookViewId="0">
      <selection sqref="A1:I57"/>
    </sheetView>
  </sheetViews>
  <sheetFormatPr defaultRowHeight="15" x14ac:dyDescent="0.25"/>
  <cols>
    <col min="1" max="1" width="23.5703125" style="124" bestFit="1" customWidth="1"/>
    <col min="2" max="2" width="32.28515625" style="124" customWidth="1"/>
    <col min="3" max="3" width="16.7109375" style="124" customWidth="1"/>
    <col min="4" max="4" width="26.42578125" style="124" bestFit="1" customWidth="1"/>
    <col min="5" max="5" width="14" style="124" bestFit="1" customWidth="1"/>
    <col min="6" max="6" width="15.140625" style="124" bestFit="1" customWidth="1"/>
    <col min="7" max="7" width="10.5703125" style="124" customWidth="1"/>
    <col min="8" max="8" width="15.140625" style="124" customWidth="1"/>
    <col min="9" max="9" width="20" style="124" customWidth="1"/>
    <col min="10" max="16384" width="9.140625" style="124"/>
  </cols>
  <sheetData>
    <row r="1" spans="1:9" ht="15.75" thickBot="1" x14ac:dyDescent="0.3">
      <c r="A1" s="9" t="s">
        <v>0</v>
      </c>
      <c r="B1" s="10" t="s">
        <v>81</v>
      </c>
    </row>
    <row r="2" spans="1:9" x14ac:dyDescent="0.25">
      <c r="A2" s="346"/>
      <c r="B2" s="347"/>
      <c r="D2" s="25" t="s">
        <v>118</v>
      </c>
      <c r="E2" s="23">
        <f>D19+I21</f>
        <v>0</v>
      </c>
    </row>
    <row r="3" spans="1:9" ht="15.75" thickBot="1" x14ac:dyDescent="0.3">
      <c r="A3" s="11" t="s">
        <v>6</v>
      </c>
      <c r="B3" s="12" t="s">
        <v>2</v>
      </c>
      <c r="D3" s="26" t="s">
        <v>149</v>
      </c>
      <c r="E3" s="24"/>
      <c r="H3" s="229"/>
    </row>
    <row r="4" spans="1:9" ht="15.75" thickBot="1" x14ac:dyDescent="0.3">
      <c r="A4" s="348" t="s">
        <v>3</v>
      </c>
      <c r="B4" s="349"/>
      <c r="D4" s="6" t="s">
        <v>107</v>
      </c>
      <c r="E4" s="27">
        <f>E3+E2</f>
        <v>0</v>
      </c>
      <c r="H4" s="229"/>
    </row>
    <row r="5" spans="1:9" x14ac:dyDescent="0.25">
      <c r="A5" s="13">
        <v>12000</v>
      </c>
      <c r="B5" s="14">
        <v>4</v>
      </c>
      <c r="D5" s="25" t="s">
        <v>119</v>
      </c>
      <c r="E5" s="23">
        <f>(D38+F57)/12</f>
        <v>0</v>
      </c>
      <c r="H5" s="229"/>
    </row>
    <row r="6" spans="1:9" ht="15.75" thickBot="1" x14ac:dyDescent="0.3">
      <c r="A6" s="2">
        <v>18000</v>
      </c>
      <c r="B6" s="3">
        <v>25</v>
      </c>
      <c r="D6" s="26" t="s">
        <v>149</v>
      </c>
      <c r="E6" s="24"/>
      <c r="H6" s="229"/>
    </row>
    <row r="7" spans="1:9" ht="15.75" thickBot="1" x14ac:dyDescent="0.3">
      <c r="A7" s="348" t="s">
        <v>4</v>
      </c>
      <c r="B7" s="349"/>
      <c r="D7" s="6" t="s">
        <v>117</v>
      </c>
      <c r="E7" s="27">
        <f>E6+E5</f>
        <v>0</v>
      </c>
      <c r="H7" s="229"/>
    </row>
    <row r="8" spans="1:9" ht="15.75" thickBot="1" x14ac:dyDescent="0.3">
      <c r="A8" s="268">
        <v>12000</v>
      </c>
      <c r="B8" s="269">
        <v>1</v>
      </c>
      <c r="D8" s="185" t="s">
        <v>120</v>
      </c>
      <c r="E8" s="186">
        <f>SUM(E7,E4)</f>
        <v>0</v>
      </c>
      <c r="H8" s="229"/>
    </row>
    <row r="9" spans="1:9" x14ac:dyDescent="0.25">
      <c r="A9" s="268">
        <v>18000</v>
      </c>
      <c r="B9" s="269">
        <v>1</v>
      </c>
      <c r="D9" s="260"/>
      <c r="E9" s="83"/>
      <c r="H9" s="229"/>
    </row>
    <row r="10" spans="1:9" x14ac:dyDescent="0.25">
      <c r="A10" s="268">
        <v>21000</v>
      </c>
      <c r="B10" s="269">
        <v>1</v>
      </c>
      <c r="D10" s="260"/>
      <c r="E10" s="83"/>
      <c r="H10" s="229"/>
    </row>
    <row r="11" spans="1:9" ht="15.75" thickBot="1" x14ac:dyDescent="0.3">
      <c r="A11" s="268">
        <v>36000</v>
      </c>
      <c r="B11" s="269">
        <v>2</v>
      </c>
      <c r="D11" s="260"/>
      <c r="E11" s="83"/>
      <c r="H11" s="229"/>
    </row>
    <row r="12" spans="1:9" ht="15.75" thickBot="1" x14ac:dyDescent="0.3">
      <c r="A12" s="7" t="s">
        <v>5</v>
      </c>
      <c r="B12" s="8">
        <f>SUM(B5:B6,B8:B11)</f>
        <v>34</v>
      </c>
      <c r="D12" s="260"/>
      <c r="E12" s="83"/>
      <c r="H12" s="184"/>
    </row>
    <row r="13" spans="1:9" x14ac:dyDescent="0.25">
      <c r="D13" s="260"/>
      <c r="H13" s="184"/>
    </row>
    <row r="15" spans="1:9" ht="15.75" x14ac:dyDescent="0.25">
      <c r="A15" s="246" t="s">
        <v>82</v>
      </c>
      <c r="B15" s="247"/>
      <c r="C15" s="247"/>
      <c r="D15" s="248"/>
      <c r="F15" s="345" t="s">
        <v>70</v>
      </c>
      <c r="G15" s="345"/>
      <c r="H15" s="345"/>
      <c r="I15" s="345"/>
    </row>
    <row r="16" spans="1:9" ht="63" x14ac:dyDescent="0.25">
      <c r="A16" s="126" t="s">
        <v>7</v>
      </c>
      <c r="B16" s="126" t="s">
        <v>8</v>
      </c>
      <c r="C16" s="126" t="s">
        <v>9</v>
      </c>
      <c r="D16" s="126" t="s">
        <v>10</v>
      </c>
      <c r="E16" s="125"/>
      <c r="F16" s="126" t="s">
        <v>7</v>
      </c>
      <c r="G16" s="126" t="s">
        <v>8</v>
      </c>
      <c r="H16" s="126" t="s">
        <v>9</v>
      </c>
      <c r="I16" s="126" t="s">
        <v>10</v>
      </c>
    </row>
    <row r="17" spans="1:9" x14ac:dyDescent="0.25">
      <c r="A17" s="138">
        <v>12000</v>
      </c>
      <c r="B17" s="133">
        <v>4</v>
      </c>
      <c r="C17" s="142"/>
      <c r="D17" s="142">
        <f>B17*C17</f>
        <v>0</v>
      </c>
      <c r="E17" s="125"/>
      <c r="F17" s="138">
        <v>12000</v>
      </c>
      <c r="G17" s="133">
        <v>1</v>
      </c>
      <c r="H17" s="142"/>
      <c r="I17" s="142">
        <f t="shared" ref="I17:I20" si="0">H17*G17</f>
        <v>0</v>
      </c>
    </row>
    <row r="18" spans="1:9" x14ac:dyDescent="0.25">
      <c r="A18" s="138">
        <v>18000</v>
      </c>
      <c r="B18" s="133">
        <v>25</v>
      </c>
      <c r="C18" s="142"/>
      <c r="D18" s="142">
        <f>B18*C18</f>
        <v>0</v>
      </c>
      <c r="E18" s="125"/>
      <c r="F18" s="138">
        <v>18000</v>
      </c>
      <c r="G18" s="133">
        <v>1</v>
      </c>
      <c r="H18" s="142"/>
      <c r="I18" s="142">
        <f t="shared" si="0"/>
        <v>0</v>
      </c>
    </row>
    <row r="19" spans="1:9" x14ac:dyDescent="0.25">
      <c r="A19" s="132"/>
      <c r="B19" s="132"/>
      <c r="C19" s="144" t="s">
        <v>13</v>
      </c>
      <c r="D19" s="120">
        <f>SUM(D17:D18)</f>
        <v>0</v>
      </c>
      <c r="E19" s="125"/>
      <c r="F19" s="138">
        <v>21000</v>
      </c>
      <c r="G19" s="133">
        <v>1</v>
      </c>
      <c r="H19" s="142"/>
      <c r="I19" s="142">
        <f t="shared" si="0"/>
        <v>0</v>
      </c>
    </row>
    <row r="20" spans="1:9" x14ac:dyDescent="0.25">
      <c r="A20" s="132"/>
      <c r="B20" s="132"/>
      <c r="C20" s="98"/>
      <c r="D20" s="97"/>
      <c r="F20" s="138">
        <v>36000</v>
      </c>
      <c r="G20" s="133">
        <v>2</v>
      </c>
      <c r="H20" s="142"/>
      <c r="I20" s="142">
        <f t="shared" si="0"/>
        <v>0</v>
      </c>
    </row>
    <row r="21" spans="1:9" ht="15.75" thickBot="1" x14ac:dyDescent="0.3">
      <c r="F21" s="132"/>
      <c r="G21" s="132"/>
      <c r="H21" s="144" t="s">
        <v>13</v>
      </c>
      <c r="I21" s="120">
        <f>SUM(I17:I20)</f>
        <v>0</v>
      </c>
    </row>
    <row r="22" spans="1:9" ht="15.75" customHeight="1" thickBot="1" x14ac:dyDescent="0.3">
      <c r="A22" s="242" t="s">
        <v>108</v>
      </c>
      <c r="B22" s="243"/>
      <c r="C22" s="243"/>
      <c r="D22" s="244"/>
    </row>
    <row r="23" spans="1:9" ht="32.25" thickBot="1" x14ac:dyDescent="0.3">
      <c r="A23" s="367" t="s">
        <v>14</v>
      </c>
      <c r="B23" s="368" t="s">
        <v>109</v>
      </c>
      <c r="C23" s="240" t="s">
        <v>15</v>
      </c>
      <c r="D23" s="241"/>
    </row>
    <row r="24" spans="1:9" ht="16.5" customHeight="1" thickBot="1" x14ac:dyDescent="0.3">
      <c r="A24" s="357"/>
      <c r="B24" s="358"/>
      <c r="C24" s="69" t="s">
        <v>11</v>
      </c>
      <c r="D24" s="114" t="s">
        <v>86</v>
      </c>
    </row>
    <row r="25" spans="1:9" ht="15.75" customHeight="1" x14ac:dyDescent="0.25">
      <c r="A25" s="127" t="s">
        <v>16</v>
      </c>
      <c r="B25" s="177">
        <v>1</v>
      </c>
      <c r="C25" s="152"/>
      <c r="D25" s="156"/>
    </row>
    <row r="26" spans="1:9" ht="31.5" x14ac:dyDescent="0.25">
      <c r="A26" s="127" t="s">
        <v>17</v>
      </c>
      <c r="B26" s="129">
        <v>2</v>
      </c>
      <c r="C26" s="153"/>
      <c r="D26" s="148"/>
    </row>
    <row r="27" spans="1:9" ht="31.5" x14ac:dyDescent="0.25">
      <c r="A27" s="127" t="s">
        <v>18</v>
      </c>
      <c r="B27" s="129">
        <v>1</v>
      </c>
      <c r="C27" s="153"/>
      <c r="D27" s="148"/>
    </row>
    <row r="28" spans="1:9" ht="31.5" x14ac:dyDescent="0.25">
      <c r="A28" s="127" t="s">
        <v>19</v>
      </c>
      <c r="B28" s="129">
        <v>1</v>
      </c>
      <c r="C28" s="153"/>
      <c r="D28" s="148"/>
    </row>
    <row r="29" spans="1:9" ht="47.25" x14ac:dyDescent="0.25">
      <c r="A29" s="127" t="s">
        <v>20</v>
      </c>
      <c r="B29" s="129">
        <v>3</v>
      </c>
      <c r="C29" s="153"/>
      <c r="D29" s="148"/>
    </row>
    <row r="30" spans="1:9" ht="63" x14ac:dyDescent="0.25">
      <c r="A30" s="127" t="s">
        <v>21</v>
      </c>
      <c r="B30" s="129">
        <v>2</v>
      </c>
      <c r="C30" s="153"/>
      <c r="D30" s="148"/>
    </row>
    <row r="31" spans="1:9" ht="15.75" x14ac:dyDescent="0.25">
      <c r="A31" s="127" t="s">
        <v>22</v>
      </c>
      <c r="B31" s="129">
        <v>2</v>
      </c>
      <c r="C31" s="153"/>
      <c r="D31" s="148"/>
    </row>
    <row r="32" spans="1:9" ht="15.75" x14ac:dyDescent="0.25">
      <c r="A32" s="127" t="s">
        <v>23</v>
      </c>
      <c r="B32" s="129">
        <v>1</v>
      </c>
      <c r="C32" s="153"/>
      <c r="D32" s="148"/>
    </row>
    <row r="33" spans="1:6" ht="31.5" x14ac:dyDescent="0.25">
      <c r="A33" s="127" t="s">
        <v>24</v>
      </c>
      <c r="B33" s="129">
        <v>1</v>
      </c>
      <c r="C33" s="153"/>
      <c r="D33" s="148"/>
    </row>
    <row r="34" spans="1:6" ht="16.5" thickBot="1" x14ac:dyDescent="0.3">
      <c r="A34" s="128" t="s">
        <v>25</v>
      </c>
      <c r="B34" s="130">
        <v>1</v>
      </c>
      <c r="C34" s="165"/>
      <c r="D34" s="161"/>
    </row>
    <row r="35" spans="1:6" ht="25.5" x14ac:dyDescent="0.25">
      <c r="B35" s="178" t="s">
        <v>110</v>
      </c>
      <c r="C35" s="152">
        <f>($B$25*C25)+($B$26*C26)+($B$27*C27)+($B$28*C28)+($B$29*C29)+($B$30*C30)+($B$31*C31)+($B$32*C32)+($B$33*C33)+($B$34*C34)</f>
        <v>0</v>
      </c>
      <c r="D35" s="156">
        <f>($B$25*D25)+($B$26*D26)+($B$27*D27)+($B$28*D28)+($B$29*D29)+($B$30*D30)+($B$31*D31)+($B$32*D32)+($B$33*D33)+($B$34*D34)</f>
        <v>0</v>
      </c>
    </row>
    <row r="36" spans="1:6" x14ac:dyDescent="0.25">
      <c r="B36" s="179" t="s">
        <v>111</v>
      </c>
      <c r="C36" s="171">
        <v>4</v>
      </c>
      <c r="D36" s="172">
        <v>25</v>
      </c>
    </row>
    <row r="37" spans="1:6" ht="15.75" thickBot="1" x14ac:dyDescent="0.3">
      <c r="B37" s="180" t="s">
        <v>112</v>
      </c>
      <c r="C37" s="154">
        <f>C36*C35</f>
        <v>0</v>
      </c>
      <c r="D37" s="150">
        <f>D36*D35</f>
        <v>0</v>
      </c>
    </row>
    <row r="38" spans="1:6" ht="26.25" thickBot="1" x14ac:dyDescent="0.3">
      <c r="C38" s="202" t="s">
        <v>113</v>
      </c>
      <c r="D38" s="207">
        <f>SUM(C37:D37)</f>
        <v>0</v>
      </c>
    </row>
    <row r="39" spans="1:6" ht="15.75" thickBot="1" x14ac:dyDescent="0.3"/>
    <row r="40" spans="1:6" ht="15.75" thickBot="1" x14ac:dyDescent="0.3">
      <c r="A40" s="373" t="s">
        <v>114</v>
      </c>
      <c r="B40" s="374"/>
      <c r="C40" s="374"/>
      <c r="D40" s="374"/>
      <c r="E40" s="374"/>
      <c r="F40" s="375"/>
    </row>
    <row r="41" spans="1:6" ht="15.75" customHeight="1" thickBot="1" x14ac:dyDescent="0.3">
      <c r="A41" s="376" t="s">
        <v>14</v>
      </c>
      <c r="B41" s="378" t="s">
        <v>109</v>
      </c>
      <c r="C41" s="370" t="s">
        <v>15</v>
      </c>
      <c r="D41" s="371"/>
      <c r="E41" s="371"/>
      <c r="F41" s="372"/>
    </row>
    <row r="42" spans="1:6" ht="32.25" thickBot="1" x14ac:dyDescent="0.3">
      <c r="A42" s="380"/>
      <c r="B42" s="383"/>
      <c r="C42" s="290">
        <v>12000</v>
      </c>
      <c r="D42" s="290">
        <v>18000</v>
      </c>
      <c r="E42" s="87" t="s">
        <v>12</v>
      </c>
      <c r="F42" s="309">
        <v>36000</v>
      </c>
    </row>
    <row r="43" spans="1:6" x14ac:dyDescent="0.25">
      <c r="A43" s="188" t="s">
        <v>16</v>
      </c>
      <c r="B43" s="291">
        <v>1</v>
      </c>
      <c r="C43" s="152"/>
      <c r="D43" s="155"/>
      <c r="E43" s="155"/>
      <c r="F43" s="156"/>
    </row>
    <row r="44" spans="1:6" ht="60" x14ac:dyDescent="0.25">
      <c r="A44" s="187" t="s">
        <v>26</v>
      </c>
      <c r="B44" s="292">
        <v>2</v>
      </c>
      <c r="C44" s="153"/>
      <c r="D44" s="146"/>
      <c r="E44" s="146"/>
      <c r="F44" s="148"/>
    </row>
    <row r="45" spans="1:6" ht="30" x14ac:dyDescent="0.25">
      <c r="A45" s="187" t="s">
        <v>18</v>
      </c>
      <c r="B45" s="292">
        <v>1</v>
      </c>
      <c r="C45" s="153"/>
      <c r="D45" s="146"/>
      <c r="E45" s="146"/>
      <c r="F45" s="148"/>
    </row>
    <row r="46" spans="1:6" ht="30" x14ac:dyDescent="0.25">
      <c r="A46" s="187" t="s">
        <v>19</v>
      </c>
      <c r="B46" s="292">
        <v>1</v>
      </c>
      <c r="C46" s="153"/>
      <c r="D46" s="146"/>
      <c r="E46" s="146"/>
      <c r="F46" s="148"/>
    </row>
    <row r="47" spans="1:6" ht="45" x14ac:dyDescent="0.25">
      <c r="A47" s="187" t="s">
        <v>20</v>
      </c>
      <c r="B47" s="292">
        <v>3</v>
      </c>
      <c r="C47" s="153"/>
      <c r="D47" s="146"/>
      <c r="E47" s="146"/>
      <c r="F47" s="148"/>
    </row>
    <row r="48" spans="1:6" ht="60" x14ac:dyDescent="0.25">
      <c r="A48" s="187" t="s">
        <v>21</v>
      </c>
      <c r="B48" s="292">
        <v>2</v>
      </c>
      <c r="C48" s="153"/>
      <c r="D48" s="146"/>
      <c r="E48" s="146"/>
      <c r="F48" s="148"/>
    </row>
    <row r="49" spans="1:6" x14ac:dyDescent="0.25">
      <c r="A49" s="187" t="s">
        <v>22</v>
      </c>
      <c r="B49" s="292">
        <v>1</v>
      </c>
      <c r="C49" s="153"/>
      <c r="D49" s="146"/>
      <c r="E49" s="146"/>
      <c r="F49" s="148"/>
    </row>
    <row r="50" spans="1:6" x14ac:dyDescent="0.25">
      <c r="A50" s="187" t="s">
        <v>23</v>
      </c>
      <c r="B50" s="292">
        <v>1</v>
      </c>
      <c r="C50" s="153"/>
      <c r="D50" s="146"/>
      <c r="E50" s="146"/>
      <c r="F50" s="148"/>
    </row>
    <row r="51" spans="1:6" ht="30" x14ac:dyDescent="0.25">
      <c r="A51" s="187" t="s">
        <v>24</v>
      </c>
      <c r="B51" s="292">
        <v>1</v>
      </c>
      <c r="C51" s="153"/>
      <c r="D51" s="146"/>
      <c r="E51" s="146"/>
      <c r="F51" s="148"/>
    </row>
    <row r="52" spans="1:6" x14ac:dyDescent="0.25">
      <c r="A52" s="287" t="s">
        <v>27</v>
      </c>
      <c r="B52" s="293">
        <v>2</v>
      </c>
      <c r="C52" s="153"/>
      <c r="D52" s="146"/>
      <c r="E52" s="146"/>
      <c r="F52" s="148"/>
    </row>
    <row r="53" spans="1:6" ht="15.75" thickBot="1" x14ac:dyDescent="0.3">
      <c r="A53" s="189" t="s">
        <v>123</v>
      </c>
      <c r="B53" s="294">
        <v>1</v>
      </c>
      <c r="C53" s="165"/>
      <c r="D53" s="160"/>
      <c r="E53" s="160"/>
      <c r="F53" s="161"/>
    </row>
    <row r="54" spans="1:6" ht="42.75" x14ac:dyDescent="0.25">
      <c r="A54" s="132"/>
      <c r="B54" s="190" t="s">
        <v>110</v>
      </c>
      <c r="C54" s="196">
        <f>($B$43*C43)+($B$44*C44)+($B$45*C45)+($B$46*C46)+($B$47*C47)+($B$48*C48)+($B$49*C49)+($B$50*C50)+($B$51*C51)+($B$52*C52)+($B$53*C53)</f>
        <v>0</v>
      </c>
      <c r="D54" s="215">
        <f t="shared" ref="D54:F54" si="1">($B$43*D43)+($B$44*D44)+($B$45*D45)+($B$46*D46)+($B$47*D47)+($B$48*D48)+($B$49*D49)+($B$50*D50)+($B$51*D51)+($B$52*D52)+($B$53*D53)</f>
        <v>0</v>
      </c>
      <c r="E54" s="215">
        <f t="shared" si="1"/>
        <v>0</v>
      </c>
      <c r="F54" s="216">
        <f t="shared" si="1"/>
        <v>0</v>
      </c>
    </row>
    <row r="55" spans="1:6" x14ac:dyDescent="0.25">
      <c r="A55" s="132"/>
      <c r="B55" s="191" t="s">
        <v>111</v>
      </c>
      <c r="C55" s="171">
        <v>1</v>
      </c>
      <c r="D55" s="133">
        <v>1</v>
      </c>
      <c r="E55" s="133">
        <v>1</v>
      </c>
      <c r="F55" s="172">
        <v>2</v>
      </c>
    </row>
    <row r="56" spans="1:6" ht="29.25" thickBot="1" x14ac:dyDescent="0.3">
      <c r="A56" s="132"/>
      <c r="B56" s="192" t="s">
        <v>112</v>
      </c>
      <c r="C56" s="154">
        <f t="shared" ref="C56:F56" si="2">C55*C54</f>
        <v>0</v>
      </c>
      <c r="D56" s="149">
        <f t="shared" si="2"/>
        <v>0</v>
      </c>
      <c r="E56" s="149">
        <f t="shared" si="2"/>
        <v>0</v>
      </c>
      <c r="F56" s="150">
        <f t="shared" si="2"/>
        <v>0</v>
      </c>
    </row>
    <row r="57" spans="1:6" ht="43.5" thickBot="1" x14ac:dyDescent="0.3">
      <c r="A57" s="132"/>
      <c r="B57" s="132"/>
      <c r="C57" s="132"/>
      <c r="D57" s="132"/>
      <c r="E57" s="175" t="s">
        <v>115</v>
      </c>
      <c r="F57" s="183">
        <f>SUM(C56:F56)</f>
        <v>0</v>
      </c>
    </row>
  </sheetData>
  <mergeCells count="10">
    <mergeCell ref="A2:B2"/>
    <mergeCell ref="A4:B4"/>
    <mergeCell ref="A7:B7"/>
    <mergeCell ref="F15:I15"/>
    <mergeCell ref="A41:A42"/>
    <mergeCell ref="B41:B42"/>
    <mergeCell ref="C41:F41"/>
    <mergeCell ref="A40:F40"/>
    <mergeCell ref="A23:A24"/>
    <mergeCell ref="B23:B24"/>
  </mergeCells>
  <pageMargins left="0" right="0" top="0.78740157480314965" bottom="0.78740157480314965" header="0.31496062992125984" footer="0.31496062992125984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7"/>
  <sheetViews>
    <sheetView topLeftCell="A44" workbookViewId="0">
      <selection sqref="A1:I59"/>
    </sheetView>
  </sheetViews>
  <sheetFormatPr defaultRowHeight="15" x14ac:dyDescent="0.25"/>
  <cols>
    <col min="1" max="1" width="23.5703125" style="45" bestFit="1" customWidth="1"/>
    <col min="2" max="2" width="25" style="45" bestFit="1" customWidth="1"/>
    <col min="3" max="3" width="13.5703125" style="45" bestFit="1" customWidth="1"/>
    <col min="4" max="4" width="26.42578125" style="45" bestFit="1" customWidth="1"/>
    <col min="5" max="5" width="14.28515625" style="45" bestFit="1" customWidth="1"/>
    <col min="6" max="6" width="18.28515625" style="45" customWidth="1"/>
    <col min="7" max="7" width="18" style="45" customWidth="1"/>
    <col min="8" max="8" width="19" style="45" customWidth="1"/>
    <col min="9" max="9" width="15.42578125" style="45" customWidth="1"/>
    <col min="10" max="16384" width="9.140625" style="45"/>
  </cols>
  <sheetData>
    <row r="1" spans="1:9" x14ac:dyDescent="0.25">
      <c r="A1" s="9" t="s">
        <v>0</v>
      </c>
      <c r="B1" s="10" t="s">
        <v>33</v>
      </c>
    </row>
    <row r="2" spans="1:9" ht="15.75" thickBot="1" x14ac:dyDescent="0.3">
      <c r="A2" s="346"/>
      <c r="B2" s="347"/>
    </row>
    <row r="3" spans="1:9" ht="15.75" thickBot="1" x14ac:dyDescent="0.3">
      <c r="A3" s="11" t="s">
        <v>6</v>
      </c>
      <c r="B3" s="12" t="s">
        <v>2</v>
      </c>
      <c r="D3" s="25" t="s">
        <v>118</v>
      </c>
      <c r="E3" s="23">
        <f>(D22+I23)</f>
        <v>0</v>
      </c>
    </row>
    <row r="4" spans="1:9" ht="15.75" thickBot="1" x14ac:dyDescent="0.3">
      <c r="A4" s="348" t="s">
        <v>3</v>
      </c>
      <c r="B4" s="349"/>
      <c r="D4" s="26" t="s">
        <v>149</v>
      </c>
      <c r="E4" s="24"/>
    </row>
    <row r="5" spans="1:9" ht="15.75" thickBot="1" x14ac:dyDescent="0.3">
      <c r="A5" s="13">
        <v>18000</v>
      </c>
      <c r="B5" s="14">
        <v>8</v>
      </c>
      <c r="D5" s="6" t="s">
        <v>107</v>
      </c>
      <c r="E5" s="27">
        <f>E4+E3</f>
        <v>0</v>
      </c>
    </row>
    <row r="6" spans="1:9" x14ac:dyDescent="0.25">
      <c r="A6" s="2">
        <v>20000</v>
      </c>
      <c r="B6" s="3">
        <v>14</v>
      </c>
      <c r="D6" s="25" t="s">
        <v>119</v>
      </c>
      <c r="E6" s="23">
        <f>(E40+F59)/12</f>
        <v>0</v>
      </c>
    </row>
    <row r="7" spans="1:9" x14ac:dyDescent="0.25">
      <c r="A7" s="2">
        <v>21000</v>
      </c>
      <c r="B7" s="3">
        <v>8</v>
      </c>
      <c r="D7" s="26" t="s">
        <v>149</v>
      </c>
      <c r="E7" s="24"/>
    </row>
    <row r="8" spans="1:9" ht="15.75" thickBot="1" x14ac:dyDescent="0.3">
      <c r="A8" s="2">
        <v>27000</v>
      </c>
      <c r="B8" s="3">
        <v>3</v>
      </c>
      <c r="D8" s="6" t="s">
        <v>117</v>
      </c>
      <c r="E8" s="27">
        <f>E7+E6</f>
        <v>0</v>
      </c>
    </row>
    <row r="9" spans="1:9" ht="15.75" thickBot="1" x14ac:dyDescent="0.3">
      <c r="A9" s="348" t="s">
        <v>4</v>
      </c>
      <c r="B9" s="349"/>
      <c r="D9" s="185" t="s">
        <v>120</v>
      </c>
      <c r="E9" s="186">
        <f>E8+E5</f>
        <v>0</v>
      </c>
    </row>
    <row r="10" spans="1:9" x14ac:dyDescent="0.25">
      <c r="A10" s="13">
        <v>12000</v>
      </c>
      <c r="B10" s="14">
        <v>3</v>
      </c>
    </row>
    <row r="11" spans="1:9" x14ac:dyDescent="0.25">
      <c r="A11" s="2">
        <v>24000</v>
      </c>
      <c r="B11" s="3">
        <v>5</v>
      </c>
    </row>
    <row r="12" spans="1:9" x14ac:dyDescent="0.25">
      <c r="A12" s="37">
        <v>30000</v>
      </c>
      <c r="B12" s="38">
        <v>2</v>
      </c>
    </row>
    <row r="13" spans="1:9" ht="15.75" thickBot="1" x14ac:dyDescent="0.3">
      <c r="A13" s="4">
        <v>60000</v>
      </c>
      <c r="B13" s="5">
        <v>2</v>
      </c>
    </row>
    <row r="14" spans="1:9" ht="15.75" thickBot="1" x14ac:dyDescent="0.3">
      <c r="A14" s="7" t="s">
        <v>5</v>
      </c>
      <c r="B14" s="8">
        <f>SUM(B10:B13,B5:B8)</f>
        <v>45</v>
      </c>
      <c r="C14" s="124"/>
      <c r="D14" s="124"/>
      <c r="E14" s="124"/>
      <c r="F14" s="124"/>
      <c r="G14" s="124"/>
      <c r="H14" s="124"/>
      <c r="I14" s="124"/>
    </row>
    <row r="17" spans="1:9" ht="15.75" x14ac:dyDescent="0.25">
      <c r="A17" s="362" t="s">
        <v>39</v>
      </c>
      <c r="B17" s="363"/>
      <c r="C17" s="363"/>
      <c r="D17" s="364"/>
      <c r="F17" s="345" t="s">
        <v>34</v>
      </c>
      <c r="G17" s="345"/>
      <c r="H17" s="345"/>
      <c r="I17" s="345"/>
    </row>
    <row r="18" spans="1:9" ht="63" x14ac:dyDescent="0.25">
      <c r="A18" s="47" t="s">
        <v>7</v>
      </c>
      <c r="B18" s="47" t="s">
        <v>8</v>
      </c>
      <c r="C18" s="47" t="s">
        <v>9</v>
      </c>
      <c r="D18" s="47" t="s">
        <v>10</v>
      </c>
      <c r="F18" s="47" t="s">
        <v>7</v>
      </c>
      <c r="G18" s="47" t="s">
        <v>8</v>
      </c>
      <c r="H18" s="47" t="s">
        <v>9</v>
      </c>
      <c r="I18" s="47" t="s">
        <v>10</v>
      </c>
    </row>
    <row r="19" spans="1:9" x14ac:dyDescent="0.25">
      <c r="A19" s="51">
        <v>18000</v>
      </c>
      <c r="B19" s="50">
        <v>8</v>
      </c>
      <c r="C19" s="48"/>
      <c r="D19" s="48">
        <f>C19*B19</f>
        <v>0</v>
      </c>
      <c r="E19" s="46"/>
      <c r="F19" s="51">
        <v>12000</v>
      </c>
      <c r="G19" s="50">
        <v>3</v>
      </c>
      <c r="H19" s="48"/>
      <c r="I19" s="48">
        <f>G19*H19</f>
        <v>0</v>
      </c>
    </row>
    <row r="20" spans="1:9" x14ac:dyDescent="0.25">
      <c r="A20" s="51" t="s">
        <v>37</v>
      </c>
      <c r="B20" s="50">
        <v>22</v>
      </c>
      <c r="C20" s="48"/>
      <c r="D20" s="48">
        <f>C20*B20</f>
        <v>0</v>
      </c>
      <c r="E20" s="46"/>
      <c r="F20" s="51">
        <v>24000</v>
      </c>
      <c r="G20" s="50">
        <v>5</v>
      </c>
      <c r="H20" s="48"/>
      <c r="I20" s="48">
        <f>G20*H20</f>
        <v>0</v>
      </c>
    </row>
    <row r="21" spans="1:9" x14ac:dyDescent="0.25">
      <c r="A21" s="51">
        <v>27000</v>
      </c>
      <c r="B21" s="50">
        <v>3</v>
      </c>
      <c r="C21" s="48"/>
      <c r="D21" s="48">
        <f>C21*B21</f>
        <v>0</v>
      </c>
      <c r="E21" s="46"/>
      <c r="F21" s="51">
        <v>30000</v>
      </c>
      <c r="G21" s="50">
        <v>2</v>
      </c>
      <c r="H21" s="48"/>
      <c r="I21" s="48">
        <f>G21*H21</f>
        <v>0</v>
      </c>
    </row>
    <row r="22" spans="1:9" x14ac:dyDescent="0.25">
      <c r="A22" s="49"/>
      <c r="B22" s="49"/>
      <c r="C22" s="52" t="s">
        <v>13</v>
      </c>
      <c r="D22" s="48">
        <f>SUM(D19:D21)</f>
        <v>0</v>
      </c>
      <c r="E22" s="46"/>
      <c r="F22" s="51">
        <v>60000</v>
      </c>
      <c r="G22" s="50">
        <v>2</v>
      </c>
      <c r="H22" s="48"/>
      <c r="I22" s="48">
        <f>G22*H22</f>
        <v>0</v>
      </c>
    </row>
    <row r="23" spans="1:9" ht="15.75" thickBot="1" x14ac:dyDescent="0.3">
      <c r="E23" s="46"/>
      <c r="F23" s="49"/>
      <c r="G23" s="49"/>
      <c r="H23" s="52" t="s">
        <v>13</v>
      </c>
      <c r="I23" s="48">
        <f>SUM(I19:I22)</f>
        <v>0</v>
      </c>
    </row>
    <row r="24" spans="1:9" ht="16.5" customHeight="1" thickBot="1" x14ac:dyDescent="0.3">
      <c r="A24" s="359" t="s">
        <v>116</v>
      </c>
      <c r="B24" s="360"/>
      <c r="C24" s="360"/>
      <c r="D24" s="360"/>
      <c r="E24" s="361"/>
      <c r="F24" s="124"/>
    </row>
    <row r="25" spans="1:9" ht="16.5" thickBot="1" x14ac:dyDescent="0.3">
      <c r="A25" s="353" t="s">
        <v>14</v>
      </c>
      <c r="B25" s="355" t="s">
        <v>109</v>
      </c>
      <c r="C25" s="350" t="s">
        <v>15</v>
      </c>
      <c r="D25" s="351"/>
      <c r="E25" s="352"/>
      <c r="F25" s="124"/>
    </row>
    <row r="26" spans="1:9" ht="32.25" thickBot="1" x14ac:dyDescent="0.3">
      <c r="A26" s="357"/>
      <c r="B26" s="358"/>
      <c r="C26" s="64" t="s">
        <v>36</v>
      </c>
      <c r="D26" s="64" t="s">
        <v>37</v>
      </c>
      <c r="E26" s="65" t="s">
        <v>38</v>
      </c>
      <c r="F26" s="124"/>
    </row>
    <row r="27" spans="1:9" ht="15.75" x14ac:dyDescent="0.25">
      <c r="A27" s="127" t="s">
        <v>16</v>
      </c>
      <c r="B27" s="170">
        <v>1</v>
      </c>
      <c r="C27" s="145"/>
      <c r="D27" s="145"/>
      <c r="E27" s="147"/>
      <c r="F27" s="124"/>
    </row>
    <row r="28" spans="1:9" ht="31.5" x14ac:dyDescent="0.25">
      <c r="A28" s="127" t="s">
        <v>17</v>
      </c>
      <c r="B28" s="127">
        <v>2</v>
      </c>
      <c r="C28" s="146"/>
      <c r="D28" s="146"/>
      <c r="E28" s="148"/>
      <c r="F28" s="124"/>
    </row>
    <row r="29" spans="1:9" ht="31.5" x14ac:dyDescent="0.25">
      <c r="A29" s="127" t="s">
        <v>18</v>
      </c>
      <c r="B29" s="127">
        <v>1</v>
      </c>
      <c r="C29" s="146"/>
      <c r="D29" s="146"/>
      <c r="E29" s="148"/>
      <c r="F29" s="124"/>
    </row>
    <row r="30" spans="1:9" ht="31.5" x14ac:dyDescent="0.25">
      <c r="A30" s="127" t="s">
        <v>19</v>
      </c>
      <c r="B30" s="127">
        <v>1</v>
      </c>
      <c r="C30" s="146"/>
      <c r="D30" s="146"/>
      <c r="E30" s="148"/>
      <c r="F30" s="124"/>
    </row>
    <row r="31" spans="1:9" ht="47.25" x14ac:dyDescent="0.25">
      <c r="A31" s="127" t="s">
        <v>20</v>
      </c>
      <c r="B31" s="127">
        <v>3</v>
      </c>
      <c r="C31" s="146"/>
      <c r="D31" s="146"/>
      <c r="E31" s="148"/>
      <c r="F31" s="124"/>
    </row>
    <row r="32" spans="1:9" ht="63" x14ac:dyDescent="0.25">
      <c r="A32" s="127" t="s">
        <v>21</v>
      </c>
      <c r="B32" s="127">
        <v>2</v>
      </c>
      <c r="C32" s="146"/>
      <c r="D32" s="146"/>
      <c r="E32" s="148"/>
      <c r="F32" s="124"/>
    </row>
    <row r="33" spans="1:6" ht="15.75" x14ac:dyDescent="0.25">
      <c r="A33" s="127" t="s">
        <v>22</v>
      </c>
      <c r="B33" s="127">
        <v>2</v>
      </c>
      <c r="C33" s="146"/>
      <c r="D33" s="146"/>
      <c r="E33" s="148"/>
      <c r="F33" s="124"/>
    </row>
    <row r="34" spans="1:6" ht="15.75" x14ac:dyDescent="0.25">
      <c r="A34" s="127" t="s">
        <v>23</v>
      </c>
      <c r="B34" s="127">
        <v>1</v>
      </c>
      <c r="C34" s="146"/>
      <c r="D34" s="146"/>
      <c r="E34" s="148"/>
      <c r="F34" s="124"/>
    </row>
    <row r="35" spans="1:6" ht="31.5" x14ac:dyDescent="0.25">
      <c r="A35" s="127" t="s">
        <v>24</v>
      </c>
      <c r="B35" s="127">
        <v>1</v>
      </c>
      <c r="C35" s="146"/>
      <c r="D35" s="146"/>
      <c r="E35" s="148"/>
      <c r="F35" s="124"/>
    </row>
    <row r="36" spans="1:6" ht="16.5" thickBot="1" x14ac:dyDescent="0.3">
      <c r="A36" s="128" t="s">
        <v>25</v>
      </c>
      <c r="B36" s="128">
        <v>1</v>
      </c>
      <c r="C36" s="160"/>
      <c r="D36" s="160"/>
      <c r="E36" s="161"/>
      <c r="F36" s="124"/>
    </row>
    <row r="37" spans="1:6" ht="38.25" x14ac:dyDescent="0.25">
      <c r="A37" s="124"/>
      <c r="B37" s="178" t="s">
        <v>110</v>
      </c>
      <c r="C37" s="152">
        <f>($B$27*C27)+($B$28*C28)+($B$29*C29)+($B$30*C30)+($B$31*C31)+($B$32*C32)+($B$33*C33)+($B$34*C34)+($B$35*C35)+($B$36*C36)</f>
        <v>0</v>
      </c>
      <c r="D37" s="155">
        <f>($B$27*D27)+($B$28*D28)+($B$29*D29)+($B$30*D30)+($B$31*D31)+($B$32*D32)+($B$33*D33)+($B$34*D34)+($B$35*D35)+($B$36*D36)</f>
        <v>0</v>
      </c>
      <c r="E37" s="156">
        <f>($B$27*E27)+($B$28*E28)+($B$29*E29)+($B$30*E30)+($B$31*E31)+($B$32*E32)+($B$33*E33)+($B$34*E34)+($B$35*E35)+($B$36*E36)</f>
        <v>0</v>
      </c>
      <c r="F37" s="124"/>
    </row>
    <row r="38" spans="1:6" x14ac:dyDescent="0.25">
      <c r="A38" s="124"/>
      <c r="B38" s="179" t="s">
        <v>111</v>
      </c>
      <c r="C38" s="171">
        <v>8</v>
      </c>
      <c r="D38" s="133">
        <v>22</v>
      </c>
      <c r="E38" s="172">
        <v>3</v>
      </c>
      <c r="F38" s="124"/>
    </row>
    <row r="39" spans="1:6" ht="26.25" thickBot="1" x14ac:dyDescent="0.3">
      <c r="A39" s="124"/>
      <c r="B39" s="180" t="s">
        <v>112</v>
      </c>
      <c r="C39" s="173">
        <f>C38*C37</f>
        <v>0</v>
      </c>
      <c r="D39" s="181">
        <f>D38*D37</f>
        <v>0</v>
      </c>
      <c r="E39" s="182">
        <f>E38*E37</f>
        <v>0</v>
      </c>
      <c r="F39" s="124"/>
    </row>
    <row r="40" spans="1:6" ht="29.25" thickBot="1" x14ac:dyDescent="0.3">
      <c r="A40" s="124"/>
      <c r="B40" s="124"/>
      <c r="C40" s="174"/>
      <c r="D40" s="175" t="s">
        <v>113</v>
      </c>
      <c r="E40" s="176">
        <f>SUM(C39:E39)</f>
        <v>0</v>
      </c>
      <c r="F40" s="124"/>
    </row>
    <row r="41" spans="1:6" ht="15.75" thickBot="1" x14ac:dyDescent="0.3">
      <c r="A41" s="124"/>
      <c r="B41" s="124"/>
      <c r="C41" s="124"/>
      <c r="D41" s="124"/>
      <c r="E41" s="124"/>
      <c r="F41" s="124"/>
    </row>
    <row r="42" spans="1:6" ht="16.5" customHeight="1" thickBot="1" x14ac:dyDescent="0.3">
      <c r="A42" s="359" t="s">
        <v>35</v>
      </c>
      <c r="B42" s="360"/>
      <c r="C42" s="360"/>
      <c r="D42" s="360"/>
      <c r="E42" s="360"/>
      <c r="F42" s="361"/>
    </row>
    <row r="43" spans="1:6" ht="16.5" thickBot="1" x14ac:dyDescent="0.3">
      <c r="A43" s="353" t="s">
        <v>14</v>
      </c>
      <c r="B43" s="355" t="s">
        <v>109</v>
      </c>
      <c r="C43" s="350" t="s">
        <v>15</v>
      </c>
      <c r="D43" s="351"/>
      <c r="E43" s="351"/>
      <c r="F43" s="352"/>
    </row>
    <row r="44" spans="1:6" ht="16.5" thickBot="1" x14ac:dyDescent="0.3">
      <c r="A44" s="354"/>
      <c r="B44" s="356"/>
      <c r="C44" s="86">
        <v>12000</v>
      </c>
      <c r="D44" s="87">
        <v>24000</v>
      </c>
      <c r="E44" s="87">
        <v>30000</v>
      </c>
      <c r="F44" s="87">
        <v>57000</v>
      </c>
    </row>
    <row r="45" spans="1:6" ht="15.75" x14ac:dyDescent="0.25">
      <c r="A45" s="177" t="s">
        <v>16</v>
      </c>
      <c r="B45" s="177">
        <v>1</v>
      </c>
      <c r="C45" s="152"/>
      <c r="D45" s="155"/>
      <c r="E45" s="155"/>
      <c r="F45" s="156"/>
    </row>
    <row r="46" spans="1:6" ht="63" x14ac:dyDescent="0.25">
      <c r="A46" s="129" t="s">
        <v>26</v>
      </c>
      <c r="B46" s="129">
        <v>2</v>
      </c>
      <c r="C46" s="153"/>
      <c r="D46" s="146"/>
      <c r="E46" s="146"/>
      <c r="F46" s="148"/>
    </row>
    <row r="47" spans="1:6" ht="31.5" x14ac:dyDescent="0.25">
      <c r="A47" s="129" t="s">
        <v>18</v>
      </c>
      <c r="B47" s="129">
        <v>1</v>
      </c>
      <c r="C47" s="153"/>
      <c r="D47" s="146"/>
      <c r="E47" s="146"/>
      <c r="F47" s="148"/>
    </row>
    <row r="48" spans="1:6" ht="31.5" x14ac:dyDescent="0.25">
      <c r="A48" s="129" t="s">
        <v>19</v>
      </c>
      <c r="B48" s="129">
        <v>1</v>
      </c>
      <c r="C48" s="153"/>
      <c r="D48" s="146"/>
      <c r="E48" s="146"/>
      <c r="F48" s="148"/>
    </row>
    <row r="49" spans="1:6" ht="47.25" x14ac:dyDescent="0.25">
      <c r="A49" s="129" t="s">
        <v>20</v>
      </c>
      <c r="B49" s="129">
        <v>3</v>
      </c>
      <c r="C49" s="153"/>
      <c r="D49" s="146"/>
      <c r="E49" s="146"/>
      <c r="F49" s="148"/>
    </row>
    <row r="50" spans="1:6" ht="63" x14ac:dyDescent="0.25">
      <c r="A50" s="129" t="s">
        <v>21</v>
      </c>
      <c r="B50" s="129">
        <v>2</v>
      </c>
      <c r="C50" s="153"/>
      <c r="D50" s="146"/>
      <c r="E50" s="146"/>
      <c r="F50" s="148"/>
    </row>
    <row r="51" spans="1:6" ht="15.75" x14ac:dyDescent="0.25">
      <c r="A51" s="129" t="s">
        <v>22</v>
      </c>
      <c r="B51" s="129">
        <v>1</v>
      </c>
      <c r="C51" s="153"/>
      <c r="D51" s="146"/>
      <c r="E51" s="146"/>
      <c r="F51" s="148"/>
    </row>
    <row r="52" spans="1:6" ht="15.75" x14ac:dyDescent="0.25">
      <c r="A52" s="129" t="s">
        <v>23</v>
      </c>
      <c r="B52" s="129">
        <v>1</v>
      </c>
      <c r="C52" s="153"/>
      <c r="D52" s="146"/>
      <c r="E52" s="146"/>
      <c r="F52" s="148"/>
    </row>
    <row r="53" spans="1:6" ht="31.5" x14ac:dyDescent="0.25">
      <c r="A53" s="129" t="s">
        <v>24</v>
      </c>
      <c r="B53" s="129">
        <v>1</v>
      </c>
      <c r="C53" s="153"/>
      <c r="D53" s="146"/>
      <c r="E53" s="146"/>
      <c r="F53" s="148"/>
    </row>
    <row r="54" spans="1:6" ht="15.75" x14ac:dyDescent="0.25">
      <c r="A54" s="278" t="s">
        <v>27</v>
      </c>
      <c r="B54" s="278">
        <v>2</v>
      </c>
      <c r="C54" s="153"/>
      <c r="D54" s="146"/>
      <c r="E54" s="146"/>
      <c r="F54" s="148"/>
    </row>
    <row r="55" spans="1:6" s="124" customFormat="1" ht="16.5" thickBot="1" x14ac:dyDescent="0.3">
      <c r="A55" s="130" t="s">
        <v>123</v>
      </c>
      <c r="B55" s="130">
        <v>1</v>
      </c>
      <c r="C55" s="165"/>
      <c r="D55" s="160"/>
      <c r="E55" s="160"/>
      <c r="F55" s="161"/>
    </row>
    <row r="56" spans="1:6" ht="38.25" x14ac:dyDescent="0.25">
      <c r="A56" s="124"/>
      <c r="B56" s="273" t="s">
        <v>110</v>
      </c>
      <c r="C56" s="152">
        <f>($B$45*C45)+($B$46*C46)+($B$47*C47)+($B$48*C48)+($B$49*C49)+($B$50*C50)+($B$51*C51)+($B$52*C52)+($B$53*C53)+($B$54*C54)+($B$55*C55)</f>
        <v>0</v>
      </c>
      <c r="D56" s="155">
        <f t="shared" ref="D56:F56" si="0">($B$45*D45)+($B$46*D46)+($B$47*D47)+($B$48*D48)+($B$49*D49)+($B$50*D50)+($B$51*D51)+($B$52*D52)+($B$53*D53)+($B$54*D54)+($B$55*D55)</f>
        <v>0</v>
      </c>
      <c r="E56" s="155">
        <f t="shared" si="0"/>
        <v>0</v>
      </c>
      <c r="F56" s="156">
        <f t="shared" si="0"/>
        <v>0</v>
      </c>
    </row>
    <row r="57" spans="1:6" x14ac:dyDescent="0.25">
      <c r="A57" s="124"/>
      <c r="B57" s="179" t="s">
        <v>111</v>
      </c>
      <c r="C57" s="171">
        <v>3</v>
      </c>
      <c r="D57" s="133">
        <v>5</v>
      </c>
      <c r="E57" s="133">
        <v>2</v>
      </c>
      <c r="F57" s="172">
        <v>2</v>
      </c>
    </row>
    <row r="58" spans="1:6" ht="26.25" thickBot="1" x14ac:dyDescent="0.3">
      <c r="A58" s="124"/>
      <c r="B58" s="180" t="s">
        <v>112</v>
      </c>
      <c r="C58" s="173">
        <f>C56*C57</f>
        <v>0</v>
      </c>
      <c r="D58" s="181">
        <f>D56*D57</f>
        <v>0</v>
      </c>
      <c r="E58" s="181">
        <f>E56*E57</f>
        <v>0</v>
      </c>
      <c r="F58" s="182">
        <f>F56*F57</f>
        <v>0</v>
      </c>
    </row>
    <row r="59" spans="1:6" ht="43.5" thickBot="1" x14ac:dyDescent="0.3">
      <c r="A59" s="124"/>
      <c r="B59" s="124"/>
      <c r="C59" s="132"/>
      <c r="D59" s="132"/>
      <c r="E59" s="175" t="s">
        <v>115</v>
      </c>
      <c r="F59" s="183">
        <f>SUM(C58:F58)</f>
        <v>0</v>
      </c>
    </row>
    <row r="60" spans="1:6" x14ac:dyDescent="0.25">
      <c r="A60" s="124"/>
      <c r="B60" s="124"/>
      <c r="C60" s="124"/>
      <c r="D60" s="124"/>
      <c r="E60" s="124"/>
      <c r="F60" s="124"/>
    </row>
    <row r="61" spans="1:6" x14ac:dyDescent="0.25">
      <c r="A61" s="124"/>
      <c r="B61" s="124"/>
      <c r="C61" s="124"/>
      <c r="D61" s="124"/>
      <c r="E61" s="124"/>
      <c r="F61" s="124"/>
    </row>
    <row r="65" spans="6:6" x14ac:dyDescent="0.25">
      <c r="F65" s="184"/>
    </row>
    <row r="66" spans="6:6" x14ac:dyDescent="0.25">
      <c r="F66" s="184"/>
    </row>
    <row r="67" spans="6:6" x14ac:dyDescent="0.25">
      <c r="F67" s="184"/>
    </row>
  </sheetData>
  <mergeCells count="13">
    <mergeCell ref="F17:I17"/>
    <mergeCell ref="A2:B2"/>
    <mergeCell ref="A4:B4"/>
    <mergeCell ref="A9:B9"/>
    <mergeCell ref="C43:F43"/>
    <mergeCell ref="A43:A44"/>
    <mergeCell ref="B43:B44"/>
    <mergeCell ref="C25:E25"/>
    <mergeCell ref="A25:A26"/>
    <mergeCell ref="B25:B26"/>
    <mergeCell ref="A24:E24"/>
    <mergeCell ref="A42:F42"/>
    <mergeCell ref="A17:D17"/>
  </mergeCells>
  <pageMargins left="0.11811023622047245" right="0.11811023622047245" top="0.19685039370078741" bottom="0.19685039370078741" header="0.31496062992125984" footer="0.31496062992125984"/>
  <pageSetup paperSize="9" scale="5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65"/>
  <sheetViews>
    <sheetView topLeftCell="A47" workbookViewId="0">
      <selection sqref="A1:I65"/>
    </sheetView>
  </sheetViews>
  <sheetFormatPr defaultRowHeight="15" x14ac:dyDescent="0.25"/>
  <cols>
    <col min="1" max="1" width="23.5703125" style="88" bestFit="1" customWidth="1"/>
    <col min="2" max="2" width="28.42578125" style="88" bestFit="1" customWidth="1"/>
    <col min="3" max="3" width="13.5703125" style="88" bestFit="1" customWidth="1"/>
    <col min="4" max="4" width="26.42578125" style="88" bestFit="1" customWidth="1"/>
    <col min="5" max="5" width="14.28515625" style="88" bestFit="1" customWidth="1"/>
    <col min="6" max="6" width="18.28515625" style="88" customWidth="1"/>
    <col min="7" max="7" width="18" style="88" customWidth="1"/>
    <col min="8" max="8" width="19" style="88" customWidth="1"/>
    <col min="9" max="9" width="15.42578125" style="88" customWidth="1"/>
    <col min="10" max="16384" width="9.140625" style="88"/>
  </cols>
  <sheetData>
    <row r="1" spans="1:9" x14ac:dyDescent="0.25">
      <c r="A1" s="9" t="s">
        <v>0</v>
      </c>
      <c r="B1" s="10" t="s">
        <v>49</v>
      </c>
    </row>
    <row r="2" spans="1:9" ht="15.75" thickBot="1" x14ac:dyDescent="0.3">
      <c r="A2" s="346"/>
      <c r="B2" s="347"/>
    </row>
    <row r="3" spans="1:9" ht="15.75" thickBot="1" x14ac:dyDescent="0.3">
      <c r="A3" s="11" t="s">
        <v>6</v>
      </c>
      <c r="B3" s="12" t="s">
        <v>2</v>
      </c>
      <c r="D3" s="25" t="s">
        <v>118</v>
      </c>
      <c r="E3" s="23">
        <f>D26+I27</f>
        <v>0</v>
      </c>
    </row>
    <row r="4" spans="1:9" ht="15.75" thickBot="1" x14ac:dyDescent="0.3">
      <c r="A4" s="348" t="s">
        <v>3</v>
      </c>
      <c r="B4" s="349"/>
      <c r="D4" s="26" t="s">
        <v>149</v>
      </c>
      <c r="E4" s="24"/>
    </row>
    <row r="5" spans="1:9" ht="15.75" thickBot="1" x14ac:dyDescent="0.3">
      <c r="A5" s="13">
        <v>10000</v>
      </c>
      <c r="B5" s="14">
        <v>2</v>
      </c>
      <c r="D5" s="6" t="s">
        <v>107</v>
      </c>
      <c r="E5" s="27">
        <f>E4+E3</f>
        <v>0</v>
      </c>
    </row>
    <row r="6" spans="1:9" x14ac:dyDescent="0.25">
      <c r="A6" s="13">
        <v>12000</v>
      </c>
      <c r="B6" s="14">
        <v>1</v>
      </c>
      <c r="D6" s="25" t="s">
        <v>150</v>
      </c>
      <c r="E6" s="23">
        <f>(F46+G65)/12</f>
        <v>0</v>
      </c>
    </row>
    <row r="7" spans="1:9" x14ac:dyDescent="0.25">
      <c r="A7" s="13">
        <v>18000</v>
      </c>
      <c r="B7" s="14">
        <v>3</v>
      </c>
      <c r="D7" s="26" t="s">
        <v>149</v>
      </c>
      <c r="E7" s="24"/>
    </row>
    <row r="8" spans="1:9" ht="15.75" thickBot="1" x14ac:dyDescent="0.3">
      <c r="A8" s="13">
        <v>20000</v>
      </c>
      <c r="B8" s="14">
        <v>2</v>
      </c>
      <c r="D8" s="6" t="s">
        <v>117</v>
      </c>
      <c r="E8" s="27">
        <f>E7+E6</f>
        <v>0</v>
      </c>
    </row>
    <row r="9" spans="1:9" ht="15.75" thickBot="1" x14ac:dyDescent="0.3">
      <c r="A9" s="13">
        <v>21000</v>
      </c>
      <c r="B9" s="14">
        <v>8</v>
      </c>
      <c r="D9" s="185" t="s">
        <v>120</v>
      </c>
      <c r="E9" s="186">
        <f>E8+E5</f>
        <v>0</v>
      </c>
    </row>
    <row r="10" spans="1:9" ht="15.75" thickBot="1" x14ac:dyDescent="0.3">
      <c r="A10" s="13">
        <v>27000</v>
      </c>
      <c r="B10" s="14">
        <v>2</v>
      </c>
    </row>
    <row r="11" spans="1:9" ht="15.75" thickBot="1" x14ac:dyDescent="0.3">
      <c r="A11" s="348" t="s">
        <v>4</v>
      </c>
      <c r="B11" s="349"/>
    </row>
    <row r="12" spans="1:9" x14ac:dyDescent="0.25">
      <c r="A12" s="13">
        <v>9000</v>
      </c>
      <c r="B12" s="14">
        <v>1</v>
      </c>
    </row>
    <row r="13" spans="1:9" x14ac:dyDescent="0.25">
      <c r="A13" s="2">
        <v>12000</v>
      </c>
      <c r="B13" s="3">
        <v>2</v>
      </c>
    </row>
    <row r="14" spans="1:9" x14ac:dyDescent="0.25">
      <c r="A14" s="37">
        <v>18000</v>
      </c>
      <c r="B14" s="38">
        <v>2</v>
      </c>
      <c r="C14" s="124"/>
      <c r="D14" s="124"/>
      <c r="E14" s="124"/>
      <c r="F14" s="124"/>
      <c r="G14" s="124"/>
      <c r="H14" s="124"/>
      <c r="I14" s="124"/>
    </row>
    <row r="15" spans="1:9" x14ac:dyDescent="0.25">
      <c r="A15" s="37">
        <v>24000</v>
      </c>
      <c r="B15" s="38">
        <v>3</v>
      </c>
    </row>
    <row r="16" spans="1:9" ht="15.75" thickBot="1" x14ac:dyDescent="0.3">
      <c r="A16" s="4">
        <v>30000</v>
      </c>
      <c r="B16" s="5">
        <v>4</v>
      </c>
    </row>
    <row r="17" spans="1:9" ht="15.75" thickBot="1" x14ac:dyDescent="0.3">
      <c r="A17" s="7" t="s">
        <v>5</v>
      </c>
      <c r="B17" s="8">
        <f>SUM(B12:B16,B5:B10)</f>
        <v>30</v>
      </c>
    </row>
    <row r="18" spans="1:9" x14ac:dyDescent="0.25">
      <c r="C18" s="124"/>
      <c r="D18" s="124"/>
      <c r="E18" s="124"/>
      <c r="F18" s="124"/>
      <c r="G18" s="124"/>
      <c r="H18" s="124"/>
      <c r="I18" s="124"/>
    </row>
    <row r="20" spans="1:9" ht="15.75" x14ac:dyDescent="0.25">
      <c r="A20" s="231" t="s">
        <v>50</v>
      </c>
      <c r="B20" s="231"/>
      <c r="C20" s="231"/>
      <c r="D20" s="231"/>
      <c r="F20" s="345" t="s">
        <v>51</v>
      </c>
      <c r="G20" s="345"/>
      <c r="H20" s="345"/>
      <c r="I20" s="345"/>
    </row>
    <row r="21" spans="1:9" ht="63" x14ac:dyDescent="0.25">
      <c r="A21" s="90" t="s">
        <v>7</v>
      </c>
      <c r="B21" s="90" t="s">
        <v>8</v>
      </c>
      <c r="C21" s="90" t="s">
        <v>9</v>
      </c>
      <c r="D21" s="90" t="s">
        <v>10</v>
      </c>
      <c r="F21" s="90" t="s">
        <v>7</v>
      </c>
      <c r="G21" s="90" t="s">
        <v>8</v>
      </c>
      <c r="H21" s="90" t="s">
        <v>9</v>
      </c>
      <c r="I21" s="90" t="s">
        <v>10</v>
      </c>
    </row>
    <row r="22" spans="1:9" x14ac:dyDescent="0.25">
      <c r="A22" s="95" t="s">
        <v>11</v>
      </c>
      <c r="B22" s="94">
        <v>3</v>
      </c>
      <c r="C22" s="92"/>
      <c r="D22" s="92">
        <f>C22*B22</f>
        <v>0</v>
      </c>
      <c r="E22" s="89"/>
      <c r="F22" s="95">
        <v>9000</v>
      </c>
      <c r="G22" s="94">
        <v>1</v>
      </c>
      <c r="H22" s="92"/>
      <c r="I22" s="92">
        <f t="shared" ref="I22:I26" si="0">G22*H22</f>
        <v>0</v>
      </c>
    </row>
    <row r="23" spans="1:9" x14ac:dyDescent="0.25">
      <c r="A23" s="95">
        <v>18000</v>
      </c>
      <c r="B23" s="94">
        <v>3</v>
      </c>
      <c r="C23" s="92"/>
      <c r="D23" s="92">
        <f>C23*B23</f>
        <v>0</v>
      </c>
      <c r="E23" s="89"/>
      <c r="F23" s="95">
        <v>12000</v>
      </c>
      <c r="G23" s="94">
        <v>2</v>
      </c>
      <c r="H23" s="92"/>
      <c r="I23" s="92">
        <f t="shared" si="0"/>
        <v>0</v>
      </c>
    </row>
    <row r="24" spans="1:9" x14ac:dyDescent="0.25">
      <c r="A24" s="95" t="s">
        <v>37</v>
      </c>
      <c r="B24" s="94">
        <v>10</v>
      </c>
      <c r="C24" s="92"/>
      <c r="D24" s="92">
        <f>C24*B24</f>
        <v>0</v>
      </c>
      <c r="E24" s="89"/>
      <c r="F24" s="95">
        <v>18000</v>
      </c>
      <c r="G24" s="94">
        <v>2</v>
      </c>
      <c r="H24" s="92"/>
      <c r="I24" s="92">
        <f t="shared" si="0"/>
        <v>0</v>
      </c>
    </row>
    <row r="25" spans="1:9" s="124" customFormat="1" x14ac:dyDescent="0.25">
      <c r="A25" s="138">
        <v>27000</v>
      </c>
      <c r="B25" s="133">
        <v>2</v>
      </c>
      <c r="C25" s="142"/>
      <c r="D25" s="142">
        <f>C25*B25</f>
        <v>0</v>
      </c>
      <c r="E25" s="125"/>
      <c r="F25" s="95">
        <v>24000</v>
      </c>
      <c r="G25" s="94">
        <v>3</v>
      </c>
      <c r="H25" s="92"/>
      <c r="I25" s="92">
        <f t="shared" si="0"/>
        <v>0</v>
      </c>
    </row>
    <row r="26" spans="1:9" x14ac:dyDescent="0.25">
      <c r="A26" s="93"/>
      <c r="B26" s="93"/>
      <c r="C26" s="144" t="s">
        <v>13</v>
      </c>
      <c r="D26" s="120">
        <f>SUM(D22:D25)</f>
        <v>0</v>
      </c>
      <c r="E26" s="89"/>
      <c r="F26" s="95">
        <v>30000</v>
      </c>
      <c r="G26" s="94">
        <v>4</v>
      </c>
      <c r="H26" s="92"/>
      <c r="I26" s="92">
        <f t="shared" si="0"/>
        <v>0</v>
      </c>
    </row>
    <row r="27" spans="1:9" x14ac:dyDescent="0.25">
      <c r="A27" s="93"/>
      <c r="B27" s="93"/>
      <c r="C27" s="98"/>
      <c r="D27" s="97"/>
      <c r="E27" s="89"/>
      <c r="H27" s="96" t="s">
        <v>13</v>
      </c>
      <c r="I27" s="92">
        <f>SUM(I22:I26)</f>
        <v>0</v>
      </c>
    </row>
    <row r="28" spans="1:9" ht="16.5" customHeight="1" x14ac:dyDescent="0.25">
      <c r="E28" s="89"/>
      <c r="F28" s="124"/>
      <c r="G28" s="124"/>
      <c r="H28" s="97"/>
    </row>
    <row r="29" spans="1:9" ht="15.75" thickBot="1" x14ac:dyDescent="0.3">
      <c r="E29" s="89"/>
    </row>
    <row r="30" spans="1:9" ht="16.5" thickBot="1" x14ac:dyDescent="0.3">
      <c r="A30" s="359" t="s">
        <v>108</v>
      </c>
      <c r="B30" s="360"/>
      <c r="C30" s="360"/>
      <c r="D30" s="360"/>
      <c r="E30" s="360"/>
      <c r="F30" s="361"/>
      <c r="G30" s="124"/>
    </row>
    <row r="31" spans="1:9" ht="16.5" customHeight="1" thickBot="1" x14ac:dyDescent="0.3">
      <c r="A31" s="367" t="s">
        <v>14</v>
      </c>
      <c r="B31" s="368" t="s">
        <v>109</v>
      </c>
      <c r="C31" s="350" t="s">
        <v>15</v>
      </c>
      <c r="D31" s="351"/>
      <c r="E31" s="351"/>
      <c r="F31" s="352"/>
      <c r="G31" s="124"/>
    </row>
    <row r="32" spans="1:9" ht="32.25" thickBot="1" x14ac:dyDescent="0.3">
      <c r="A32" s="357"/>
      <c r="B32" s="358"/>
      <c r="C32" s="69" t="s">
        <v>11</v>
      </c>
      <c r="D32" s="114" t="s">
        <v>36</v>
      </c>
      <c r="E32" s="116" t="s">
        <v>37</v>
      </c>
      <c r="F32" s="116" t="s">
        <v>38</v>
      </c>
      <c r="G32" s="124"/>
    </row>
    <row r="33" spans="1:7" ht="15.75" x14ac:dyDescent="0.25">
      <c r="A33" s="127" t="s">
        <v>16</v>
      </c>
      <c r="B33" s="170">
        <v>1</v>
      </c>
      <c r="C33" s="158"/>
      <c r="D33" s="145"/>
      <c r="E33" s="147"/>
      <c r="F33" s="147"/>
      <c r="G33" s="124"/>
    </row>
    <row r="34" spans="1:7" ht="31.5" x14ac:dyDescent="0.25">
      <c r="A34" s="127" t="s">
        <v>17</v>
      </c>
      <c r="B34" s="127">
        <v>2</v>
      </c>
      <c r="C34" s="153"/>
      <c r="D34" s="146"/>
      <c r="E34" s="148"/>
      <c r="F34" s="148"/>
      <c r="G34" s="124"/>
    </row>
    <row r="35" spans="1:7" ht="31.5" x14ac:dyDescent="0.25">
      <c r="A35" s="127" t="s">
        <v>18</v>
      </c>
      <c r="B35" s="127">
        <v>1</v>
      </c>
      <c r="C35" s="153"/>
      <c r="D35" s="146"/>
      <c r="E35" s="148"/>
      <c r="F35" s="148"/>
      <c r="G35" s="124"/>
    </row>
    <row r="36" spans="1:7" ht="31.5" x14ac:dyDescent="0.25">
      <c r="A36" s="127" t="s">
        <v>19</v>
      </c>
      <c r="B36" s="127">
        <v>1</v>
      </c>
      <c r="C36" s="153"/>
      <c r="D36" s="146"/>
      <c r="E36" s="148"/>
      <c r="F36" s="148"/>
      <c r="G36" s="124"/>
    </row>
    <row r="37" spans="1:7" ht="47.25" x14ac:dyDescent="0.25">
      <c r="A37" s="127" t="s">
        <v>20</v>
      </c>
      <c r="B37" s="127">
        <v>3</v>
      </c>
      <c r="C37" s="153"/>
      <c r="D37" s="146"/>
      <c r="E37" s="148"/>
      <c r="F37" s="148"/>
      <c r="G37" s="124"/>
    </row>
    <row r="38" spans="1:7" ht="63" x14ac:dyDescent="0.25">
      <c r="A38" s="127" t="s">
        <v>21</v>
      </c>
      <c r="B38" s="127">
        <v>2</v>
      </c>
      <c r="C38" s="153"/>
      <c r="D38" s="146"/>
      <c r="E38" s="148"/>
      <c r="F38" s="148"/>
      <c r="G38" s="124"/>
    </row>
    <row r="39" spans="1:7" ht="15.75" x14ac:dyDescent="0.25">
      <c r="A39" s="127" t="s">
        <v>22</v>
      </c>
      <c r="B39" s="127">
        <v>2</v>
      </c>
      <c r="C39" s="153"/>
      <c r="D39" s="146"/>
      <c r="E39" s="148"/>
      <c r="F39" s="148"/>
      <c r="G39" s="124"/>
    </row>
    <row r="40" spans="1:7" ht="15.75" x14ac:dyDescent="0.25">
      <c r="A40" s="127" t="s">
        <v>23</v>
      </c>
      <c r="B40" s="127">
        <v>1</v>
      </c>
      <c r="C40" s="153"/>
      <c r="D40" s="146"/>
      <c r="E40" s="148"/>
      <c r="F40" s="148"/>
      <c r="G40" s="124"/>
    </row>
    <row r="41" spans="1:7" ht="31.5" x14ac:dyDescent="0.25">
      <c r="A41" s="127" t="s">
        <v>24</v>
      </c>
      <c r="B41" s="127">
        <v>1</v>
      </c>
      <c r="C41" s="153"/>
      <c r="D41" s="146"/>
      <c r="E41" s="148"/>
      <c r="F41" s="148"/>
      <c r="G41" s="124"/>
    </row>
    <row r="42" spans="1:7" ht="16.5" thickBot="1" x14ac:dyDescent="0.3">
      <c r="A42" s="128" t="s">
        <v>25</v>
      </c>
      <c r="B42" s="128">
        <v>1</v>
      </c>
      <c r="C42" s="165"/>
      <c r="D42" s="160"/>
      <c r="E42" s="161"/>
      <c r="F42" s="161"/>
      <c r="G42" s="124"/>
    </row>
    <row r="43" spans="1:7" ht="25.5" x14ac:dyDescent="0.25">
      <c r="A43" s="124"/>
      <c r="B43" s="178" t="s">
        <v>110</v>
      </c>
      <c r="C43" s="152">
        <f>($B$33*C33)+($B$34*C34)+($B$35*C35)+($B$36*C36)+($B$37*C37)+($B$38*C38)+($B$39*C39)+($B$40*C40)+($B$41*C41)+($B$42*C42)</f>
        <v>0</v>
      </c>
      <c r="D43" s="155">
        <f>($B$33*D33)+($B$34*D34)+($B$35*D35)+($B$36*D36)+($B$37*D37)+($B$38*D38)+($B$39*D39)+($B$40*D40)+($B$41*D41)+($B$42*D42)</f>
        <v>0</v>
      </c>
      <c r="E43" s="156">
        <f>($B$33*E33)+($B$34*E34)+($B$35*E35)+($B$36*E36)+($B$37*E37)+($B$38*E38)+($B$39*E39)+($B$40*E40)+($B$41*E41)+($B$42*E42)</f>
        <v>0</v>
      </c>
      <c r="F43" s="156">
        <f>($B$33*F33)+($B$34*F34)+($B$35*F35)+($B$36*F36)+($B$37*F37)+($B$38*F38)+($B$39*F39)+($B$40*F40)+($B$41*F41)+($B$42*F42)</f>
        <v>0</v>
      </c>
      <c r="G43" s="124"/>
    </row>
    <row r="44" spans="1:7" x14ac:dyDescent="0.25">
      <c r="A44" s="124"/>
      <c r="B44" s="179" t="s">
        <v>111</v>
      </c>
      <c r="C44" s="171">
        <v>3</v>
      </c>
      <c r="D44" s="133">
        <v>3</v>
      </c>
      <c r="E44" s="172">
        <v>10</v>
      </c>
      <c r="F44" s="172">
        <v>2</v>
      </c>
      <c r="G44" s="124"/>
    </row>
    <row r="45" spans="1:7" ht="26.25" thickBot="1" x14ac:dyDescent="0.3">
      <c r="A45" s="124"/>
      <c r="B45" s="180" t="s">
        <v>112</v>
      </c>
      <c r="C45" s="173">
        <f>C44*C43</f>
        <v>0</v>
      </c>
      <c r="D45" s="181">
        <f>D44*D43</f>
        <v>0</v>
      </c>
      <c r="E45" s="182">
        <f>E44*E43</f>
        <v>0</v>
      </c>
      <c r="F45" s="182">
        <f>F44*F43</f>
        <v>0</v>
      </c>
      <c r="G45" s="124"/>
    </row>
    <row r="46" spans="1:7" ht="43.5" thickBot="1" x14ac:dyDescent="0.3">
      <c r="A46" s="124"/>
      <c r="B46" s="124"/>
      <c r="C46" s="124"/>
      <c r="D46" s="174"/>
      <c r="E46" s="175" t="s">
        <v>113</v>
      </c>
      <c r="F46" s="176">
        <f>SUM(C45:F45)</f>
        <v>0</v>
      </c>
      <c r="G46" s="124"/>
    </row>
    <row r="47" spans="1:7" ht="15.75" thickBot="1" x14ac:dyDescent="0.3">
      <c r="A47" s="124"/>
      <c r="B47" s="124"/>
      <c r="C47" s="124"/>
      <c r="D47" s="124"/>
      <c r="E47" s="124"/>
      <c r="F47" s="124"/>
      <c r="G47" s="124"/>
    </row>
    <row r="48" spans="1:7" ht="16.5" thickBot="1" x14ac:dyDescent="0.3">
      <c r="A48" s="359" t="s">
        <v>114</v>
      </c>
      <c r="B48" s="360"/>
      <c r="C48" s="360"/>
      <c r="D48" s="360"/>
      <c r="E48" s="360"/>
      <c r="F48" s="360"/>
      <c r="G48" s="361"/>
    </row>
    <row r="49" spans="1:7" ht="16.5" customHeight="1" thickBot="1" x14ac:dyDescent="0.3">
      <c r="A49" s="367" t="s">
        <v>14</v>
      </c>
      <c r="B49" s="368" t="s">
        <v>109</v>
      </c>
      <c r="C49" s="350" t="s">
        <v>15</v>
      </c>
      <c r="D49" s="351"/>
      <c r="E49" s="351"/>
      <c r="F49" s="351"/>
      <c r="G49" s="352"/>
    </row>
    <row r="50" spans="1:7" ht="16.5" thickBot="1" x14ac:dyDescent="0.3">
      <c r="A50" s="357"/>
      <c r="B50" s="356"/>
      <c r="C50" s="85">
        <v>9000</v>
      </c>
      <c r="D50" s="86">
        <v>12000</v>
      </c>
      <c r="E50" s="87">
        <v>18000</v>
      </c>
      <c r="F50" s="87">
        <v>24000</v>
      </c>
      <c r="G50" s="91">
        <v>30000</v>
      </c>
    </row>
    <row r="51" spans="1:7" ht="15.75" x14ac:dyDescent="0.25">
      <c r="A51" s="284" t="s">
        <v>16</v>
      </c>
      <c r="B51" s="177">
        <v>1</v>
      </c>
      <c r="C51" s="152"/>
      <c r="D51" s="155"/>
      <c r="E51" s="155"/>
      <c r="F51" s="155"/>
      <c r="G51" s="156"/>
    </row>
    <row r="52" spans="1:7" ht="63" x14ac:dyDescent="0.25">
      <c r="A52" s="284" t="s">
        <v>26</v>
      </c>
      <c r="B52" s="129">
        <v>2</v>
      </c>
      <c r="C52" s="153"/>
      <c r="D52" s="146"/>
      <c r="E52" s="146"/>
      <c r="F52" s="146"/>
      <c r="G52" s="148"/>
    </row>
    <row r="53" spans="1:7" ht="31.5" x14ac:dyDescent="0.25">
      <c r="A53" s="284" t="s">
        <v>18</v>
      </c>
      <c r="B53" s="129">
        <v>1</v>
      </c>
      <c r="C53" s="153"/>
      <c r="D53" s="146"/>
      <c r="E53" s="146"/>
      <c r="F53" s="146"/>
      <c r="G53" s="148"/>
    </row>
    <row r="54" spans="1:7" ht="31.5" x14ac:dyDescent="0.25">
      <c r="A54" s="284" t="s">
        <v>19</v>
      </c>
      <c r="B54" s="129">
        <v>1</v>
      </c>
      <c r="C54" s="153"/>
      <c r="D54" s="146"/>
      <c r="E54" s="146"/>
      <c r="F54" s="146"/>
      <c r="G54" s="148"/>
    </row>
    <row r="55" spans="1:7" ht="47.25" x14ac:dyDescent="0.25">
      <c r="A55" s="284" t="s">
        <v>20</v>
      </c>
      <c r="B55" s="129">
        <v>3</v>
      </c>
      <c r="C55" s="153"/>
      <c r="D55" s="146"/>
      <c r="E55" s="146"/>
      <c r="F55" s="146"/>
      <c r="G55" s="148"/>
    </row>
    <row r="56" spans="1:7" ht="63" x14ac:dyDescent="0.25">
      <c r="A56" s="284" t="s">
        <v>21</v>
      </c>
      <c r="B56" s="129">
        <v>2</v>
      </c>
      <c r="C56" s="153"/>
      <c r="D56" s="146"/>
      <c r="E56" s="146"/>
      <c r="F56" s="146"/>
      <c r="G56" s="148"/>
    </row>
    <row r="57" spans="1:7" ht="15.75" x14ac:dyDescent="0.25">
      <c r="A57" s="284" t="s">
        <v>22</v>
      </c>
      <c r="B57" s="129">
        <v>1</v>
      </c>
      <c r="C57" s="153"/>
      <c r="D57" s="146"/>
      <c r="E57" s="146"/>
      <c r="F57" s="146"/>
      <c r="G57" s="148"/>
    </row>
    <row r="58" spans="1:7" ht="15.75" x14ac:dyDescent="0.25">
      <c r="A58" s="284" t="s">
        <v>23</v>
      </c>
      <c r="B58" s="129">
        <v>1</v>
      </c>
      <c r="C58" s="153"/>
      <c r="D58" s="146"/>
      <c r="E58" s="146"/>
      <c r="F58" s="146"/>
      <c r="G58" s="148"/>
    </row>
    <row r="59" spans="1:7" ht="31.5" x14ac:dyDescent="0.25">
      <c r="A59" s="284" t="s">
        <v>24</v>
      </c>
      <c r="B59" s="129">
        <v>1</v>
      </c>
      <c r="C59" s="153"/>
      <c r="D59" s="146"/>
      <c r="E59" s="146"/>
      <c r="F59" s="146"/>
      <c r="G59" s="148"/>
    </row>
    <row r="60" spans="1:7" ht="15.75" x14ac:dyDescent="0.25">
      <c r="A60" s="285" t="s">
        <v>27</v>
      </c>
      <c r="B60" s="278">
        <v>2</v>
      </c>
      <c r="C60" s="153"/>
      <c r="D60" s="146"/>
      <c r="E60" s="146"/>
      <c r="F60" s="146"/>
      <c r="G60" s="148"/>
    </row>
    <row r="61" spans="1:7" s="124" customFormat="1" ht="16.5" thickBot="1" x14ac:dyDescent="0.3">
      <c r="A61" s="285" t="s">
        <v>123</v>
      </c>
      <c r="B61" s="130">
        <v>1</v>
      </c>
      <c r="C61" s="165"/>
      <c r="D61" s="160"/>
      <c r="E61" s="160"/>
      <c r="F61" s="160"/>
      <c r="G61" s="161"/>
    </row>
    <row r="62" spans="1:7" ht="25.5" x14ac:dyDescent="0.25">
      <c r="A62" s="124"/>
      <c r="B62" s="273" t="s">
        <v>110</v>
      </c>
      <c r="C62" s="152">
        <f>($B$51*C51)+($B$52*C52)+($B$53*C53)+($B$54*C54)+($B$55*C55)+($B$56*C56)+($B$57*C57)+($B$58*C58)+($B$59*C59)+($B$60*C60)+($B$61*C61)</f>
        <v>0</v>
      </c>
      <c r="D62" s="155">
        <f t="shared" ref="D62:G62" si="1">($B$51*D51)+($B$52*D52)+($B$53*D53)+($B$54*D54)+($B$55*D55)+($B$56*D56)+($B$57*D57)+($B$58*D58)+($B$59*D59)+($B$60*D60)+($B$61*D61)</f>
        <v>0</v>
      </c>
      <c r="E62" s="155">
        <f t="shared" si="1"/>
        <v>0</v>
      </c>
      <c r="F62" s="155">
        <f t="shared" si="1"/>
        <v>0</v>
      </c>
      <c r="G62" s="156">
        <f t="shared" si="1"/>
        <v>0</v>
      </c>
    </row>
    <row r="63" spans="1:7" x14ac:dyDescent="0.25">
      <c r="A63" s="124"/>
      <c r="B63" s="179" t="s">
        <v>111</v>
      </c>
      <c r="C63" s="171">
        <v>1</v>
      </c>
      <c r="D63" s="133">
        <v>2</v>
      </c>
      <c r="E63" s="133">
        <v>2</v>
      </c>
      <c r="F63" s="133">
        <v>3</v>
      </c>
      <c r="G63" s="172">
        <v>4</v>
      </c>
    </row>
    <row r="64" spans="1:7" ht="26.25" thickBot="1" x14ac:dyDescent="0.3">
      <c r="A64" s="124"/>
      <c r="B64" s="180" t="s">
        <v>112</v>
      </c>
      <c r="C64" s="173">
        <f t="shared" ref="C64:G64" si="2">C63*C62</f>
        <v>0</v>
      </c>
      <c r="D64" s="181">
        <f t="shared" si="2"/>
        <v>0</v>
      </c>
      <c r="E64" s="181">
        <f t="shared" si="2"/>
        <v>0</v>
      </c>
      <c r="F64" s="181">
        <f t="shared" si="2"/>
        <v>0</v>
      </c>
      <c r="G64" s="182">
        <f t="shared" si="2"/>
        <v>0</v>
      </c>
    </row>
    <row r="65" spans="1:7" ht="43.5" thickBot="1" x14ac:dyDescent="0.3">
      <c r="A65" s="124"/>
      <c r="B65" s="124"/>
      <c r="C65" s="132"/>
      <c r="D65" s="132"/>
      <c r="E65" s="132"/>
      <c r="F65" s="175" t="s">
        <v>115</v>
      </c>
      <c r="G65" s="183">
        <f>SUM(C64:G64)</f>
        <v>0</v>
      </c>
    </row>
  </sheetData>
  <mergeCells count="12">
    <mergeCell ref="C49:G49"/>
    <mergeCell ref="A48:G48"/>
    <mergeCell ref="A49:A50"/>
    <mergeCell ref="B49:B50"/>
    <mergeCell ref="A31:A32"/>
    <mergeCell ref="F20:I20"/>
    <mergeCell ref="B31:B32"/>
    <mergeCell ref="A2:B2"/>
    <mergeCell ref="A4:B4"/>
    <mergeCell ref="A11:B11"/>
    <mergeCell ref="C31:F31"/>
    <mergeCell ref="A30:F30"/>
  </mergeCells>
  <pageMargins left="0.11811023622047245" right="0.11811023622047245" top="0.19685039370078741" bottom="0.19685039370078741" header="0.31496062992125984" footer="0.31496062992125984"/>
  <pageSetup paperSize="9" scale="5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64"/>
  <sheetViews>
    <sheetView workbookViewId="0">
      <selection sqref="A1:I64"/>
    </sheetView>
  </sheetViews>
  <sheetFormatPr defaultRowHeight="15" x14ac:dyDescent="0.25"/>
  <cols>
    <col min="1" max="1" width="23.5703125" style="75" bestFit="1" customWidth="1"/>
    <col min="2" max="2" width="28.42578125" style="75" bestFit="1" customWidth="1"/>
    <col min="3" max="3" width="13.28515625" style="75" bestFit="1" customWidth="1"/>
    <col min="4" max="4" width="26.42578125" style="75" bestFit="1" customWidth="1"/>
    <col min="5" max="5" width="14.28515625" style="75" bestFit="1" customWidth="1"/>
    <col min="6" max="6" width="18.28515625" style="75" customWidth="1"/>
    <col min="7" max="7" width="18" style="75" customWidth="1"/>
    <col min="8" max="8" width="19" style="75" customWidth="1"/>
    <col min="9" max="9" width="15.42578125" style="75" customWidth="1"/>
    <col min="10" max="16384" width="9.140625" style="75"/>
  </cols>
  <sheetData>
    <row r="1" spans="1:5" x14ac:dyDescent="0.25">
      <c r="A1" s="9" t="s">
        <v>0</v>
      </c>
      <c r="B1" s="10" t="s">
        <v>46</v>
      </c>
    </row>
    <row r="2" spans="1:5" ht="15.75" thickBot="1" x14ac:dyDescent="0.3">
      <c r="A2" s="346"/>
      <c r="B2" s="347"/>
    </row>
    <row r="3" spans="1:5" ht="15.75" thickBot="1" x14ac:dyDescent="0.3">
      <c r="A3" s="11" t="s">
        <v>6</v>
      </c>
      <c r="B3" s="12" t="s">
        <v>2</v>
      </c>
      <c r="D3" s="25" t="s">
        <v>118</v>
      </c>
      <c r="E3" s="23">
        <f>D26+I28</f>
        <v>0</v>
      </c>
    </row>
    <row r="4" spans="1:5" ht="15.75" thickBot="1" x14ac:dyDescent="0.3">
      <c r="A4" s="348" t="s">
        <v>3</v>
      </c>
      <c r="B4" s="349"/>
      <c r="D4" s="26" t="s">
        <v>149</v>
      </c>
      <c r="E4" s="24"/>
    </row>
    <row r="5" spans="1:5" ht="15.75" thickBot="1" x14ac:dyDescent="0.3">
      <c r="A5" s="13">
        <v>10000</v>
      </c>
      <c r="B5" s="14">
        <v>2</v>
      </c>
      <c r="D5" s="6" t="s">
        <v>107</v>
      </c>
      <c r="E5" s="27">
        <f>E4+E3</f>
        <v>0</v>
      </c>
    </row>
    <row r="6" spans="1:5" x14ac:dyDescent="0.25">
      <c r="A6" s="13">
        <v>18000</v>
      </c>
      <c r="B6" s="14">
        <v>5</v>
      </c>
      <c r="D6" s="25" t="s">
        <v>150</v>
      </c>
      <c r="E6" s="23">
        <f>(F45+H64)/12</f>
        <v>0</v>
      </c>
    </row>
    <row r="7" spans="1:5" x14ac:dyDescent="0.25">
      <c r="A7" s="13">
        <v>20000</v>
      </c>
      <c r="B7" s="14">
        <v>5</v>
      </c>
      <c r="D7" s="26" t="s">
        <v>149</v>
      </c>
      <c r="E7" s="24"/>
    </row>
    <row r="8" spans="1:5" ht="15.75" thickBot="1" x14ac:dyDescent="0.3">
      <c r="A8" s="13">
        <v>21000</v>
      </c>
      <c r="B8" s="14">
        <v>5</v>
      </c>
      <c r="D8" s="6" t="s">
        <v>117</v>
      </c>
      <c r="E8" s="27">
        <f>E7+E6</f>
        <v>0</v>
      </c>
    </row>
    <row r="9" spans="1:5" ht="15.75" thickBot="1" x14ac:dyDescent="0.3">
      <c r="A9" s="2">
        <v>27000</v>
      </c>
      <c r="B9" s="3">
        <v>2</v>
      </c>
      <c r="D9" s="185" t="s">
        <v>120</v>
      </c>
      <c r="E9" s="186">
        <f>E8+E5</f>
        <v>0</v>
      </c>
    </row>
    <row r="10" spans="1:5" ht="15.75" thickBot="1" x14ac:dyDescent="0.3">
      <c r="A10" s="348" t="s">
        <v>4</v>
      </c>
      <c r="B10" s="349"/>
    </row>
    <row r="11" spans="1:5" x14ac:dyDescent="0.25">
      <c r="A11" s="13">
        <v>9000</v>
      </c>
      <c r="B11" s="14">
        <v>2</v>
      </c>
    </row>
    <row r="12" spans="1:5" x14ac:dyDescent="0.25">
      <c r="A12" s="2">
        <v>12000</v>
      </c>
      <c r="B12" s="3">
        <v>2</v>
      </c>
    </row>
    <row r="13" spans="1:5" x14ac:dyDescent="0.25">
      <c r="A13" s="37">
        <v>18000</v>
      </c>
      <c r="B13" s="38">
        <v>2</v>
      </c>
    </row>
    <row r="14" spans="1:5" x14ac:dyDescent="0.25">
      <c r="A14" s="37">
        <v>22000</v>
      </c>
      <c r="B14" s="38">
        <v>2</v>
      </c>
    </row>
    <row r="15" spans="1:5" x14ac:dyDescent="0.25">
      <c r="A15" s="37">
        <v>30000</v>
      </c>
      <c r="B15" s="38">
        <v>2</v>
      </c>
    </row>
    <row r="16" spans="1:5" ht="15.75" thickBot="1" x14ac:dyDescent="0.3">
      <c r="A16" s="4">
        <v>60000</v>
      </c>
      <c r="B16" s="5">
        <v>3</v>
      </c>
    </row>
    <row r="17" spans="1:9" ht="15.75" thickBot="1" x14ac:dyDescent="0.3">
      <c r="A17" s="7" t="s">
        <v>5</v>
      </c>
      <c r="B17" s="8">
        <f>SUM(B11:B16,B5:B9)</f>
        <v>32</v>
      </c>
    </row>
    <row r="20" spans="1:9" ht="15.75" x14ac:dyDescent="0.25">
      <c r="A20" s="345" t="s">
        <v>47</v>
      </c>
      <c r="B20" s="345"/>
      <c r="C20" s="345"/>
      <c r="D20" s="345"/>
      <c r="F20" s="345" t="s">
        <v>48</v>
      </c>
      <c r="G20" s="345"/>
      <c r="H20" s="345"/>
      <c r="I20" s="345"/>
    </row>
    <row r="21" spans="1:9" ht="63" x14ac:dyDescent="0.25">
      <c r="A21" s="77" t="s">
        <v>7</v>
      </c>
      <c r="B21" s="77" t="s">
        <v>8</v>
      </c>
      <c r="C21" s="77" t="s">
        <v>9</v>
      </c>
      <c r="D21" s="77" t="s">
        <v>10</v>
      </c>
      <c r="F21" s="77" t="s">
        <v>7</v>
      </c>
      <c r="G21" s="77" t="s">
        <v>8</v>
      </c>
      <c r="H21" s="77" t="s">
        <v>9</v>
      </c>
      <c r="I21" s="77" t="s">
        <v>10</v>
      </c>
    </row>
    <row r="22" spans="1:9" x14ac:dyDescent="0.25">
      <c r="A22" s="81">
        <v>10000</v>
      </c>
      <c r="B22" s="80">
        <v>2</v>
      </c>
      <c r="C22" s="78"/>
      <c r="D22" s="78">
        <f>C22*B22</f>
        <v>0</v>
      </c>
      <c r="E22" s="76"/>
      <c r="F22" s="81">
        <v>9000</v>
      </c>
      <c r="G22" s="80">
        <v>2</v>
      </c>
      <c r="H22" s="78"/>
      <c r="I22" s="78">
        <f t="shared" ref="I22:I27" si="0">G22*H22</f>
        <v>0</v>
      </c>
    </row>
    <row r="23" spans="1:9" x14ac:dyDescent="0.25">
      <c r="A23" s="81">
        <v>18000</v>
      </c>
      <c r="B23" s="80">
        <v>5</v>
      </c>
      <c r="C23" s="78"/>
      <c r="D23" s="78">
        <f>C23*B23</f>
        <v>0</v>
      </c>
      <c r="E23" s="76"/>
      <c r="F23" s="81">
        <v>12000</v>
      </c>
      <c r="G23" s="80">
        <v>2</v>
      </c>
      <c r="H23" s="78"/>
      <c r="I23" s="78">
        <f t="shared" si="0"/>
        <v>0</v>
      </c>
    </row>
    <row r="24" spans="1:9" x14ac:dyDescent="0.25">
      <c r="A24" s="81" t="s">
        <v>37</v>
      </c>
      <c r="B24" s="80">
        <v>10</v>
      </c>
      <c r="C24" s="78"/>
      <c r="D24" s="78">
        <f>C24*B24</f>
        <v>0</v>
      </c>
      <c r="E24" s="76"/>
      <c r="F24" s="81">
        <v>18000</v>
      </c>
      <c r="G24" s="80">
        <v>2</v>
      </c>
      <c r="H24" s="78"/>
      <c r="I24" s="78">
        <f t="shared" si="0"/>
        <v>0</v>
      </c>
    </row>
    <row r="25" spans="1:9" x14ac:dyDescent="0.25">
      <c r="A25" s="81">
        <v>27000</v>
      </c>
      <c r="B25" s="80">
        <v>2</v>
      </c>
      <c r="C25" s="78"/>
      <c r="D25" s="78">
        <f>C25*B25</f>
        <v>0</v>
      </c>
      <c r="E25" s="76"/>
      <c r="F25" s="81">
        <v>22000</v>
      </c>
      <c r="G25" s="80">
        <v>2</v>
      </c>
      <c r="H25" s="78"/>
      <c r="I25" s="78">
        <f t="shared" si="0"/>
        <v>0</v>
      </c>
    </row>
    <row r="26" spans="1:9" x14ac:dyDescent="0.25">
      <c r="A26" s="79"/>
      <c r="B26" s="79"/>
      <c r="C26" s="82" t="s">
        <v>13</v>
      </c>
      <c r="D26" s="78">
        <f>SUM(D22:D25)</f>
        <v>0</v>
      </c>
      <c r="E26" s="76"/>
      <c r="F26" s="81">
        <v>30000</v>
      </c>
      <c r="G26" s="80">
        <v>2</v>
      </c>
      <c r="H26" s="78"/>
      <c r="I26" s="78">
        <f t="shared" si="0"/>
        <v>0</v>
      </c>
    </row>
    <row r="27" spans="1:9" x14ac:dyDescent="0.25">
      <c r="E27" s="76"/>
      <c r="F27" s="81">
        <v>60000</v>
      </c>
      <c r="G27" s="80">
        <v>3</v>
      </c>
      <c r="H27" s="78"/>
      <c r="I27" s="78">
        <f t="shared" si="0"/>
        <v>0</v>
      </c>
    </row>
    <row r="28" spans="1:9" ht="15.75" thickBot="1" x14ac:dyDescent="0.3">
      <c r="E28" s="76"/>
      <c r="H28" s="82" t="s">
        <v>13</v>
      </c>
      <c r="I28" s="78">
        <f>SUM(I22:I27)</f>
        <v>0</v>
      </c>
    </row>
    <row r="29" spans="1:9" ht="16.5" thickBot="1" x14ac:dyDescent="0.3">
      <c r="A29" s="359" t="s">
        <v>108</v>
      </c>
      <c r="B29" s="360"/>
      <c r="C29" s="360"/>
      <c r="D29" s="360"/>
      <c r="E29" s="360"/>
      <c r="F29" s="361"/>
      <c r="G29" s="124"/>
      <c r="H29" s="124"/>
    </row>
    <row r="30" spans="1:9" ht="16.5" thickBot="1" x14ac:dyDescent="0.3">
      <c r="A30" s="353" t="s">
        <v>14</v>
      </c>
      <c r="B30" s="355" t="s">
        <v>109</v>
      </c>
      <c r="C30" s="350" t="s">
        <v>15</v>
      </c>
      <c r="D30" s="351"/>
      <c r="E30" s="351"/>
      <c r="F30" s="352"/>
      <c r="G30" s="124"/>
      <c r="H30" s="124"/>
    </row>
    <row r="31" spans="1:9" ht="32.25" thickBot="1" x14ac:dyDescent="0.3">
      <c r="A31" s="357"/>
      <c r="B31" s="358"/>
      <c r="C31" s="64" t="s">
        <v>11</v>
      </c>
      <c r="D31" s="64" t="s">
        <v>36</v>
      </c>
      <c r="E31" s="64" t="s">
        <v>37</v>
      </c>
      <c r="F31" s="65" t="s">
        <v>38</v>
      </c>
      <c r="G31" s="124"/>
      <c r="H31" s="124"/>
    </row>
    <row r="32" spans="1:9" ht="15.75" x14ac:dyDescent="0.25">
      <c r="A32" s="127" t="s">
        <v>16</v>
      </c>
      <c r="B32" s="170">
        <v>1</v>
      </c>
      <c r="C32" s="145"/>
      <c r="D32" s="145"/>
      <c r="E32" s="145"/>
      <c r="F32" s="147"/>
      <c r="G32" s="124"/>
      <c r="H32" s="124"/>
    </row>
    <row r="33" spans="1:8" ht="31.5" x14ac:dyDescent="0.25">
      <c r="A33" s="127" t="s">
        <v>17</v>
      </c>
      <c r="B33" s="127">
        <v>2</v>
      </c>
      <c r="C33" s="146"/>
      <c r="D33" s="146"/>
      <c r="E33" s="146"/>
      <c r="F33" s="148"/>
      <c r="G33" s="124"/>
      <c r="H33" s="124"/>
    </row>
    <row r="34" spans="1:8" ht="31.5" x14ac:dyDescent="0.25">
      <c r="A34" s="127" t="s">
        <v>18</v>
      </c>
      <c r="B34" s="127">
        <v>1</v>
      </c>
      <c r="C34" s="146"/>
      <c r="D34" s="146"/>
      <c r="E34" s="146"/>
      <c r="F34" s="148"/>
      <c r="G34" s="124"/>
      <c r="H34" s="124"/>
    </row>
    <row r="35" spans="1:8" ht="31.5" x14ac:dyDescent="0.25">
      <c r="A35" s="127" t="s">
        <v>19</v>
      </c>
      <c r="B35" s="127">
        <v>1</v>
      </c>
      <c r="C35" s="146"/>
      <c r="D35" s="146"/>
      <c r="E35" s="146"/>
      <c r="F35" s="148"/>
      <c r="G35" s="124"/>
      <c r="H35" s="124"/>
    </row>
    <row r="36" spans="1:8" ht="47.25" x14ac:dyDescent="0.25">
      <c r="A36" s="127" t="s">
        <v>20</v>
      </c>
      <c r="B36" s="127">
        <v>3</v>
      </c>
      <c r="C36" s="146"/>
      <c r="D36" s="146"/>
      <c r="E36" s="146"/>
      <c r="F36" s="148"/>
      <c r="G36" s="124"/>
      <c r="H36" s="124"/>
    </row>
    <row r="37" spans="1:8" ht="63" x14ac:dyDescent="0.25">
      <c r="A37" s="127" t="s">
        <v>21</v>
      </c>
      <c r="B37" s="127">
        <v>2</v>
      </c>
      <c r="C37" s="146"/>
      <c r="D37" s="146"/>
      <c r="E37" s="146"/>
      <c r="F37" s="148"/>
      <c r="G37" s="124"/>
      <c r="H37" s="124"/>
    </row>
    <row r="38" spans="1:8" ht="15.75" x14ac:dyDescent="0.25">
      <c r="A38" s="127" t="s">
        <v>22</v>
      </c>
      <c r="B38" s="127">
        <v>2</v>
      </c>
      <c r="C38" s="146"/>
      <c r="D38" s="146"/>
      <c r="E38" s="146"/>
      <c r="F38" s="148"/>
      <c r="G38" s="124"/>
      <c r="H38" s="124"/>
    </row>
    <row r="39" spans="1:8" ht="15.75" x14ac:dyDescent="0.25">
      <c r="A39" s="127" t="s">
        <v>23</v>
      </c>
      <c r="B39" s="127">
        <v>1</v>
      </c>
      <c r="C39" s="146"/>
      <c r="D39" s="146"/>
      <c r="E39" s="146"/>
      <c r="F39" s="148"/>
      <c r="G39" s="124"/>
      <c r="H39" s="124"/>
    </row>
    <row r="40" spans="1:8" ht="31.5" x14ac:dyDescent="0.25">
      <c r="A40" s="127" t="s">
        <v>24</v>
      </c>
      <c r="B40" s="127">
        <v>1</v>
      </c>
      <c r="C40" s="146"/>
      <c r="D40" s="146"/>
      <c r="E40" s="146"/>
      <c r="F40" s="148"/>
      <c r="G40" s="124"/>
      <c r="H40" s="124"/>
    </row>
    <row r="41" spans="1:8" ht="16.5" thickBot="1" x14ac:dyDescent="0.3">
      <c r="A41" s="128" t="s">
        <v>25</v>
      </c>
      <c r="B41" s="128">
        <v>1</v>
      </c>
      <c r="C41" s="160"/>
      <c r="D41" s="160"/>
      <c r="E41" s="160"/>
      <c r="F41" s="161"/>
      <c r="G41" s="124"/>
      <c r="H41" s="124"/>
    </row>
    <row r="42" spans="1:8" ht="25.5" x14ac:dyDescent="0.25">
      <c r="A42" s="124"/>
      <c r="B42" s="178" t="s">
        <v>110</v>
      </c>
      <c r="C42" s="152">
        <f>($B$32*C32)+($B$33*C33)+($B$34*C34)+($B$35*C35)+($B$36*C36)+($B$37*C37)+($B$38*C38)+($B$39*C39)+($B$40*C40)+($B$41*C41)</f>
        <v>0</v>
      </c>
      <c r="D42" s="155">
        <f>($B$32*D32)+($B$33*D33)+($B$34*D34)+($B$35*D35)+($B$36*D36)+($B$37*D37)+($B$38*D38)+($B$39*D39)+($B$40*D40)+($B$41*D41)</f>
        <v>0</v>
      </c>
      <c r="E42" s="155">
        <f>($B$32*E32)+($B$33*E33)+($B$34*E34)+($B$35*E35)+($B$36*E36)+($B$37*E37)+($B$38*E38)+($B$39*E39)+($B$40*E40)+($B$41*E41)</f>
        <v>0</v>
      </c>
      <c r="F42" s="156">
        <f>($B$32*F32)+($B$33*F33)+($B$34*F34)+($B$35*F35)+($B$36*F36)+($B$37*F37)+($B$38*F38)+($B$39*F39)+($B$40*F40)+($B$41*F41)</f>
        <v>0</v>
      </c>
      <c r="G42" s="124"/>
      <c r="H42" s="124"/>
    </row>
    <row r="43" spans="1:8" x14ac:dyDescent="0.25">
      <c r="A43" s="124"/>
      <c r="B43" s="179" t="s">
        <v>111</v>
      </c>
      <c r="C43" s="171">
        <v>2</v>
      </c>
      <c r="D43" s="133">
        <v>5</v>
      </c>
      <c r="E43" s="133">
        <v>10</v>
      </c>
      <c r="F43" s="172">
        <v>2</v>
      </c>
      <c r="G43" s="124"/>
      <c r="H43" s="124"/>
    </row>
    <row r="44" spans="1:8" ht="26.25" thickBot="1" x14ac:dyDescent="0.3">
      <c r="A44" s="124"/>
      <c r="B44" s="180" t="s">
        <v>112</v>
      </c>
      <c r="C44" s="173">
        <f>C43*C42</f>
        <v>0</v>
      </c>
      <c r="D44" s="181">
        <f>D43*D42</f>
        <v>0</v>
      </c>
      <c r="E44" s="181">
        <f>E43*E42</f>
        <v>0</v>
      </c>
      <c r="F44" s="182">
        <f>F43*F42</f>
        <v>0</v>
      </c>
      <c r="G44" s="124"/>
      <c r="H44" s="124"/>
    </row>
    <row r="45" spans="1:8" ht="43.5" thickBot="1" x14ac:dyDescent="0.3">
      <c r="A45" s="124"/>
      <c r="B45" s="124"/>
      <c r="C45" s="174"/>
      <c r="D45" s="174"/>
      <c r="E45" s="175" t="s">
        <v>113</v>
      </c>
      <c r="F45" s="176">
        <f>SUM(C44:F44)</f>
        <v>0</v>
      </c>
      <c r="G45" s="124"/>
      <c r="H45" s="124"/>
    </row>
    <row r="46" spans="1:8" ht="15.75" thickBot="1" x14ac:dyDescent="0.3">
      <c r="A46" s="124"/>
      <c r="B46" s="124"/>
      <c r="C46" s="124"/>
      <c r="D46" s="124"/>
      <c r="E46" s="124"/>
      <c r="F46" s="124"/>
      <c r="G46" s="124"/>
      <c r="H46" s="124"/>
    </row>
    <row r="47" spans="1:8" ht="16.5" thickBot="1" x14ac:dyDescent="0.3">
      <c r="A47" s="359" t="s">
        <v>114</v>
      </c>
      <c r="B47" s="360"/>
      <c r="C47" s="360"/>
      <c r="D47" s="360"/>
      <c r="E47" s="360"/>
      <c r="F47" s="360"/>
      <c r="G47" s="360"/>
      <c r="H47" s="361"/>
    </row>
    <row r="48" spans="1:8" ht="16.5" thickBot="1" x14ac:dyDescent="0.3">
      <c r="A48" s="353" t="s">
        <v>14</v>
      </c>
      <c r="B48" s="355" t="s">
        <v>109</v>
      </c>
      <c r="C48" s="350" t="s">
        <v>15</v>
      </c>
      <c r="D48" s="351"/>
      <c r="E48" s="351"/>
      <c r="F48" s="351"/>
      <c r="G48" s="351"/>
      <c r="H48" s="352"/>
    </row>
    <row r="49" spans="1:8" ht="32.25" thickBot="1" x14ac:dyDescent="0.3">
      <c r="A49" s="354"/>
      <c r="B49" s="391"/>
      <c r="C49" s="85">
        <v>9000</v>
      </c>
      <c r="D49" s="86">
        <v>12000</v>
      </c>
      <c r="E49" s="87" t="s">
        <v>36</v>
      </c>
      <c r="F49" s="87" t="s">
        <v>12</v>
      </c>
      <c r="G49" s="87">
        <v>30000</v>
      </c>
      <c r="H49" s="91">
        <v>60000</v>
      </c>
    </row>
    <row r="50" spans="1:8" ht="15.75" x14ac:dyDescent="0.25">
      <c r="A50" s="170" t="s">
        <v>16</v>
      </c>
      <c r="B50" s="275">
        <v>1</v>
      </c>
      <c r="C50" s="152"/>
      <c r="D50" s="155"/>
      <c r="E50" s="155"/>
      <c r="F50" s="155"/>
      <c r="G50" s="155"/>
      <c r="H50" s="156"/>
    </row>
    <row r="51" spans="1:8" ht="63" x14ac:dyDescent="0.25">
      <c r="A51" s="127" t="s">
        <v>26</v>
      </c>
      <c r="B51" s="276">
        <v>2</v>
      </c>
      <c r="C51" s="153"/>
      <c r="D51" s="146"/>
      <c r="E51" s="146"/>
      <c r="F51" s="146"/>
      <c r="G51" s="146"/>
      <c r="H51" s="148"/>
    </row>
    <row r="52" spans="1:8" ht="31.5" x14ac:dyDescent="0.25">
      <c r="A52" s="127" t="s">
        <v>18</v>
      </c>
      <c r="B52" s="276">
        <v>1</v>
      </c>
      <c r="C52" s="153"/>
      <c r="D52" s="146"/>
      <c r="E52" s="146"/>
      <c r="F52" s="146"/>
      <c r="G52" s="146"/>
      <c r="H52" s="148"/>
    </row>
    <row r="53" spans="1:8" ht="31.5" x14ac:dyDescent="0.25">
      <c r="A53" s="127" t="s">
        <v>19</v>
      </c>
      <c r="B53" s="276">
        <v>1</v>
      </c>
      <c r="C53" s="153"/>
      <c r="D53" s="146"/>
      <c r="E53" s="146"/>
      <c r="F53" s="146"/>
      <c r="G53" s="146"/>
      <c r="H53" s="148"/>
    </row>
    <row r="54" spans="1:8" ht="47.25" x14ac:dyDescent="0.25">
      <c r="A54" s="127" t="s">
        <v>20</v>
      </c>
      <c r="B54" s="276">
        <v>3</v>
      </c>
      <c r="C54" s="153"/>
      <c r="D54" s="146"/>
      <c r="E54" s="146"/>
      <c r="F54" s="146"/>
      <c r="G54" s="146"/>
      <c r="H54" s="148"/>
    </row>
    <row r="55" spans="1:8" ht="63" x14ac:dyDescent="0.25">
      <c r="A55" s="127" t="s">
        <v>21</v>
      </c>
      <c r="B55" s="276">
        <v>2</v>
      </c>
      <c r="C55" s="153"/>
      <c r="D55" s="146"/>
      <c r="E55" s="146"/>
      <c r="F55" s="146"/>
      <c r="G55" s="146"/>
      <c r="H55" s="148"/>
    </row>
    <row r="56" spans="1:8" ht="15.75" x14ac:dyDescent="0.25">
      <c r="A56" s="127" t="s">
        <v>22</v>
      </c>
      <c r="B56" s="276">
        <v>1</v>
      </c>
      <c r="C56" s="153"/>
      <c r="D56" s="146"/>
      <c r="E56" s="146"/>
      <c r="F56" s="146"/>
      <c r="G56" s="146"/>
      <c r="H56" s="148"/>
    </row>
    <row r="57" spans="1:8" ht="15.75" x14ac:dyDescent="0.25">
      <c r="A57" s="127" t="s">
        <v>23</v>
      </c>
      <c r="B57" s="276">
        <v>1</v>
      </c>
      <c r="C57" s="153"/>
      <c r="D57" s="146"/>
      <c r="E57" s="146"/>
      <c r="F57" s="146"/>
      <c r="G57" s="146"/>
      <c r="H57" s="148"/>
    </row>
    <row r="58" spans="1:8" ht="31.5" x14ac:dyDescent="0.25">
      <c r="A58" s="127" t="s">
        <v>24</v>
      </c>
      <c r="B58" s="276">
        <v>1</v>
      </c>
      <c r="C58" s="153"/>
      <c r="D58" s="146"/>
      <c r="E58" s="146"/>
      <c r="F58" s="146"/>
      <c r="G58" s="146"/>
      <c r="H58" s="148"/>
    </row>
    <row r="59" spans="1:8" ht="15.75" x14ac:dyDescent="0.25">
      <c r="A59" s="274" t="s">
        <v>27</v>
      </c>
      <c r="B59" s="277">
        <v>2</v>
      </c>
      <c r="C59" s="153"/>
      <c r="D59" s="146"/>
      <c r="E59" s="146"/>
      <c r="F59" s="146"/>
      <c r="G59" s="146"/>
      <c r="H59" s="148"/>
    </row>
    <row r="60" spans="1:8" s="124" customFormat="1" ht="16.5" thickBot="1" x14ac:dyDescent="0.3">
      <c r="A60" s="128" t="s">
        <v>123</v>
      </c>
      <c r="B60" s="283">
        <v>1</v>
      </c>
      <c r="C60" s="165"/>
      <c r="D60" s="160"/>
      <c r="E60" s="160"/>
      <c r="F60" s="160"/>
      <c r="G60" s="160"/>
      <c r="H60" s="161"/>
    </row>
    <row r="61" spans="1:8" ht="25.5" x14ac:dyDescent="0.25">
      <c r="A61" s="124"/>
      <c r="B61" s="178" t="s">
        <v>110</v>
      </c>
      <c r="C61" s="152">
        <f>($B$50*C50)+($B$51*C51)+($B$52*C52)+($B$53*C53)+($B$54*C54)+($B$55*C55)+($B$56*C56)+($B$57*C57)+($B$58*C58)+($B$59*C59)+($B$60*C60)</f>
        <v>0</v>
      </c>
      <c r="D61" s="155">
        <f t="shared" ref="D61:H61" si="1">($B$50*D50)+($B$51*D51)+($B$52*D52)+($B$53*D53)+($B$54*D54)+($B$55*D55)+($B$56*D56)+($B$57*D57)+($B$58*D58)+($B$59*D59)+($B$60*D60)</f>
        <v>0</v>
      </c>
      <c r="E61" s="155">
        <f t="shared" si="1"/>
        <v>0</v>
      </c>
      <c r="F61" s="155">
        <f t="shared" si="1"/>
        <v>0</v>
      </c>
      <c r="G61" s="155">
        <f t="shared" si="1"/>
        <v>0</v>
      </c>
      <c r="H61" s="156">
        <f t="shared" si="1"/>
        <v>0</v>
      </c>
    </row>
    <row r="62" spans="1:8" x14ac:dyDescent="0.25">
      <c r="A62" s="124"/>
      <c r="B62" s="179" t="s">
        <v>111</v>
      </c>
      <c r="C62" s="171">
        <v>2</v>
      </c>
      <c r="D62" s="133">
        <v>2</v>
      </c>
      <c r="E62" s="133">
        <v>2</v>
      </c>
      <c r="F62" s="133">
        <v>2</v>
      </c>
      <c r="G62" s="133">
        <v>2</v>
      </c>
      <c r="H62" s="172">
        <v>3</v>
      </c>
    </row>
    <row r="63" spans="1:8" ht="26.25" thickBot="1" x14ac:dyDescent="0.3">
      <c r="A63" s="124"/>
      <c r="B63" s="180" t="s">
        <v>112</v>
      </c>
      <c r="C63" s="173">
        <f t="shared" ref="C63:H63" si="2">C62*C61</f>
        <v>0</v>
      </c>
      <c r="D63" s="181">
        <f t="shared" si="2"/>
        <v>0</v>
      </c>
      <c r="E63" s="181">
        <f t="shared" si="2"/>
        <v>0</v>
      </c>
      <c r="F63" s="181">
        <f t="shared" si="2"/>
        <v>0</v>
      </c>
      <c r="G63" s="181">
        <f t="shared" si="2"/>
        <v>0</v>
      </c>
      <c r="H63" s="182">
        <f t="shared" si="2"/>
        <v>0</v>
      </c>
    </row>
    <row r="64" spans="1:8" ht="43.5" thickBot="1" x14ac:dyDescent="0.3">
      <c r="A64" s="124"/>
      <c r="B64" s="124"/>
      <c r="C64" s="132"/>
      <c r="D64" s="132"/>
      <c r="E64" s="132"/>
      <c r="F64" s="132"/>
      <c r="G64" s="175" t="s">
        <v>115</v>
      </c>
      <c r="H64" s="183">
        <f>SUM(C63:H63)</f>
        <v>0</v>
      </c>
    </row>
  </sheetData>
  <mergeCells count="13">
    <mergeCell ref="A30:A31"/>
    <mergeCell ref="B30:B31"/>
    <mergeCell ref="C30:F30"/>
    <mergeCell ref="A47:H47"/>
    <mergeCell ref="A48:A49"/>
    <mergeCell ref="B48:B49"/>
    <mergeCell ref="C48:H48"/>
    <mergeCell ref="A29:F29"/>
    <mergeCell ref="F20:I20"/>
    <mergeCell ref="A2:B2"/>
    <mergeCell ref="A4:B4"/>
    <mergeCell ref="A10:B10"/>
    <mergeCell ref="A20:D20"/>
  </mergeCells>
  <pageMargins left="0.11811023622047245" right="0.11811023622047245" top="0.19685039370078741" bottom="0.19685039370078741" header="0.31496062992125984" footer="0.31496062992125984"/>
  <pageSetup paperSize="9" scale="5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61"/>
  <sheetViews>
    <sheetView topLeftCell="A42" workbookViewId="0">
      <selection sqref="A1:I61"/>
    </sheetView>
  </sheetViews>
  <sheetFormatPr defaultRowHeight="15" x14ac:dyDescent="0.25"/>
  <cols>
    <col min="1" max="1" width="23.5703125" style="124" bestFit="1" customWidth="1"/>
    <col min="2" max="2" width="32.28515625" style="124" customWidth="1"/>
    <col min="3" max="3" width="14" style="124" bestFit="1" customWidth="1"/>
    <col min="4" max="4" width="26.42578125" style="124" bestFit="1" customWidth="1"/>
    <col min="5" max="6" width="14" style="124" bestFit="1" customWidth="1"/>
    <col min="7" max="7" width="10.5703125" style="124" customWidth="1"/>
    <col min="8" max="8" width="15.140625" style="124" customWidth="1"/>
    <col min="9" max="9" width="20" style="124" customWidth="1"/>
    <col min="10" max="16384" width="9.140625" style="124"/>
  </cols>
  <sheetData>
    <row r="1" spans="1:5" x14ac:dyDescent="0.25">
      <c r="A1" s="9" t="s">
        <v>0</v>
      </c>
      <c r="B1" s="10" t="s">
        <v>83</v>
      </c>
    </row>
    <row r="2" spans="1:5" ht="15.75" thickBot="1" x14ac:dyDescent="0.3">
      <c r="A2" s="346"/>
      <c r="B2" s="347"/>
    </row>
    <row r="3" spans="1:5" ht="15.75" thickBot="1" x14ac:dyDescent="0.3">
      <c r="A3" s="11" t="s">
        <v>6</v>
      </c>
      <c r="B3" s="12" t="s">
        <v>2</v>
      </c>
      <c r="D3" s="25" t="s">
        <v>118</v>
      </c>
      <c r="E3" s="23">
        <f>D24+I24</f>
        <v>0</v>
      </c>
    </row>
    <row r="4" spans="1:5" x14ac:dyDescent="0.25">
      <c r="A4" s="365" t="s">
        <v>3</v>
      </c>
      <c r="B4" s="366"/>
      <c r="D4" s="26" t="s">
        <v>149</v>
      </c>
      <c r="E4" s="24"/>
    </row>
    <row r="5" spans="1:5" ht="15.75" thickBot="1" x14ac:dyDescent="0.3">
      <c r="A5" s="2">
        <v>10000</v>
      </c>
      <c r="B5" s="3">
        <v>1</v>
      </c>
      <c r="D5" s="6" t="s">
        <v>107</v>
      </c>
      <c r="E5" s="27">
        <f>E4+E3</f>
        <v>0</v>
      </c>
    </row>
    <row r="6" spans="1:5" x14ac:dyDescent="0.25">
      <c r="A6" s="2">
        <v>12000</v>
      </c>
      <c r="B6" s="3">
        <v>1</v>
      </c>
      <c r="D6" s="25" t="s">
        <v>150</v>
      </c>
      <c r="E6" s="23">
        <f>(F42+F61)/12</f>
        <v>0</v>
      </c>
    </row>
    <row r="7" spans="1:5" x14ac:dyDescent="0.25">
      <c r="A7" s="37">
        <v>18000</v>
      </c>
      <c r="B7" s="38">
        <v>20</v>
      </c>
      <c r="D7" s="26" t="s">
        <v>149</v>
      </c>
      <c r="E7" s="24"/>
    </row>
    <row r="8" spans="1:5" ht="15.75" thickBot="1" x14ac:dyDescent="0.3">
      <c r="A8" s="37">
        <v>21000</v>
      </c>
      <c r="B8" s="38">
        <v>3</v>
      </c>
      <c r="D8" s="6" t="s">
        <v>117</v>
      </c>
      <c r="E8" s="27">
        <f>E7+E6</f>
        <v>0</v>
      </c>
    </row>
    <row r="9" spans="1:5" ht="15.75" thickBot="1" x14ac:dyDescent="0.3">
      <c r="A9" s="37">
        <v>30000</v>
      </c>
      <c r="B9" s="38">
        <v>7</v>
      </c>
      <c r="D9" s="185" t="s">
        <v>120</v>
      </c>
      <c r="E9" s="186">
        <f>E8+E5</f>
        <v>0</v>
      </c>
    </row>
    <row r="10" spans="1:5" ht="15.75" thickBot="1" x14ac:dyDescent="0.3">
      <c r="A10" s="348" t="s">
        <v>4</v>
      </c>
      <c r="B10" s="349"/>
    </row>
    <row r="11" spans="1:5" x14ac:dyDescent="0.25">
      <c r="A11" s="2">
        <v>9000</v>
      </c>
      <c r="B11" s="3">
        <v>1</v>
      </c>
    </row>
    <row r="12" spans="1:5" x14ac:dyDescent="0.25">
      <c r="A12" s="2">
        <v>12000</v>
      </c>
      <c r="B12" s="3">
        <v>2</v>
      </c>
    </row>
    <row r="13" spans="1:5" x14ac:dyDescent="0.25">
      <c r="A13" s="2">
        <v>18000</v>
      </c>
      <c r="B13" s="3">
        <v>3</v>
      </c>
    </row>
    <row r="14" spans="1:5" ht="15.75" thickBot="1" x14ac:dyDescent="0.3">
      <c r="A14" s="2">
        <v>24000</v>
      </c>
      <c r="B14" s="3">
        <v>1</v>
      </c>
    </row>
    <row r="15" spans="1:5" ht="15.75" thickBot="1" x14ac:dyDescent="0.3">
      <c r="A15" s="7" t="s">
        <v>5</v>
      </c>
      <c r="B15" s="8">
        <f>SUM(B5:B9,B11:B14)</f>
        <v>39</v>
      </c>
    </row>
    <row r="18" spans="1:9" ht="15.75" x14ac:dyDescent="0.25">
      <c r="A18" s="362" t="s">
        <v>84</v>
      </c>
      <c r="B18" s="363"/>
      <c r="C18" s="363"/>
      <c r="D18" s="364"/>
      <c r="F18" s="345" t="s">
        <v>85</v>
      </c>
      <c r="G18" s="345"/>
      <c r="H18" s="345"/>
      <c r="I18" s="345"/>
    </row>
    <row r="19" spans="1:9" ht="63" x14ac:dyDescent="0.25">
      <c r="A19" s="126" t="s">
        <v>7</v>
      </c>
      <c r="B19" s="126" t="s">
        <v>8</v>
      </c>
      <c r="C19" s="126" t="s">
        <v>9</v>
      </c>
      <c r="D19" s="126" t="s">
        <v>10</v>
      </c>
      <c r="F19" s="126" t="s">
        <v>7</v>
      </c>
      <c r="G19" s="126" t="s">
        <v>8</v>
      </c>
      <c r="H19" s="126" t="s">
        <v>9</v>
      </c>
      <c r="I19" s="126" t="s">
        <v>10</v>
      </c>
    </row>
    <row r="20" spans="1:9" x14ac:dyDescent="0.25">
      <c r="A20" s="138" t="s">
        <v>11</v>
      </c>
      <c r="B20" s="133">
        <v>2</v>
      </c>
      <c r="C20" s="142"/>
      <c r="D20" s="142">
        <f>B20*C20</f>
        <v>0</v>
      </c>
      <c r="E20" s="125"/>
      <c r="F20" s="138">
        <v>9000</v>
      </c>
      <c r="G20" s="133">
        <v>1</v>
      </c>
      <c r="H20" s="157"/>
      <c r="I20" s="142">
        <f>H20*G20</f>
        <v>0</v>
      </c>
    </row>
    <row r="21" spans="1:9" x14ac:dyDescent="0.25">
      <c r="A21" s="138">
        <v>18000</v>
      </c>
      <c r="B21" s="133">
        <v>20</v>
      </c>
      <c r="C21" s="142"/>
      <c r="D21" s="142">
        <f>B21*C21</f>
        <v>0</v>
      </c>
      <c r="E21" s="125"/>
      <c r="F21" s="138">
        <v>12000</v>
      </c>
      <c r="G21" s="133">
        <v>2</v>
      </c>
      <c r="H21" s="157"/>
      <c r="I21" s="142">
        <f>H21*G21</f>
        <v>0</v>
      </c>
    </row>
    <row r="22" spans="1:9" x14ac:dyDescent="0.25">
      <c r="A22" s="138">
        <v>21000</v>
      </c>
      <c r="B22" s="133">
        <v>3</v>
      </c>
      <c r="C22" s="142"/>
      <c r="D22" s="142">
        <f>B22*C22</f>
        <v>0</v>
      </c>
      <c r="E22" s="125"/>
      <c r="F22" s="138">
        <v>18000</v>
      </c>
      <c r="G22" s="133">
        <v>3</v>
      </c>
      <c r="H22" s="157"/>
      <c r="I22" s="142">
        <f>H22*G22</f>
        <v>0</v>
      </c>
    </row>
    <row r="23" spans="1:9" x14ac:dyDescent="0.25">
      <c r="A23" s="138">
        <v>30000</v>
      </c>
      <c r="B23" s="133">
        <v>7</v>
      </c>
      <c r="C23" s="142"/>
      <c r="D23" s="142">
        <f>B23*C23</f>
        <v>0</v>
      </c>
      <c r="E23" s="125"/>
      <c r="F23" s="138">
        <v>24000</v>
      </c>
      <c r="G23" s="133">
        <v>1</v>
      </c>
      <c r="H23" s="157"/>
      <c r="I23" s="142">
        <f>H23*G23</f>
        <v>0</v>
      </c>
    </row>
    <row r="24" spans="1:9" x14ac:dyDescent="0.25">
      <c r="A24" s="132"/>
      <c r="B24" s="132"/>
      <c r="C24" s="144" t="s">
        <v>13</v>
      </c>
      <c r="D24" s="120">
        <f>SUM(D20:D23)</f>
        <v>0</v>
      </c>
      <c r="E24" s="125"/>
      <c r="F24" s="132"/>
      <c r="G24" s="132"/>
      <c r="H24" s="144" t="s">
        <v>13</v>
      </c>
      <c r="I24" s="120">
        <f>SUM(I20:I23)</f>
        <v>0</v>
      </c>
    </row>
    <row r="25" spans="1:9" ht="15.75" thickBot="1" x14ac:dyDescent="0.3">
      <c r="E25" s="125"/>
      <c r="F25" s="132"/>
      <c r="G25" s="132"/>
      <c r="H25" s="98"/>
      <c r="I25" s="97"/>
    </row>
    <row r="26" spans="1:9" ht="16.5" thickBot="1" x14ac:dyDescent="0.3">
      <c r="A26" s="359" t="s">
        <v>108</v>
      </c>
      <c r="B26" s="360"/>
      <c r="C26" s="360"/>
      <c r="D26" s="360"/>
      <c r="E26" s="360"/>
      <c r="F26" s="361"/>
      <c r="G26" s="132"/>
      <c r="H26" s="98"/>
      <c r="I26" s="97"/>
    </row>
    <row r="27" spans="1:9" ht="16.5" thickBot="1" x14ac:dyDescent="0.3">
      <c r="A27" s="367" t="s">
        <v>14</v>
      </c>
      <c r="B27" s="368" t="s">
        <v>109</v>
      </c>
      <c r="C27" s="350" t="s">
        <v>15</v>
      </c>
      <c r="D27" s="351"/>
      <c r="E27" s="351"/>
      <c r="F27" s="352"/>
    </row>
    <row r="28" spans="1:9" ht="48" thickBot="1" x14ac:dyDescent="0.3">
      <c r="A28" s="357"/>
      <c r="B28" s="358"/>
      <c r="C28" s="69" t="s">
        <v>11</v>
      </c>
      <c r="D28" s="114" t="s">
        <v>86</v>
      </c>
      <c r="E28" s="114" t="s">
        <v>87</v>
      </c>
      <c r="F28" s="116" t="s">
        <v>38</v>
      </c>
    </row>
    <row r="29" spans="1:9" ht="15.75" x14ac:dyDescent="0.25">
      <c r="A29" s="127" t="s">
        <v>16</v>
      </c>
      <c r="B29" s="177">
        <v>1</v>
      </c>
      <c r="C29" s="152"/>
      <c r="D29" s="155"/>
      <c r="E29" s="155"/>
      <c r="F29" s="156"/>
    </row>
    <row r="30" spans="1:9" ht="31.5" x14ac:dyDescent="0.25">
      <c r="A30" s="127" t="s">
        <v>17</v>
      </c>
      <c r="B30" s="129">
        <v>2</v>
      </c>
      <c r="C30" s="153"/>
      <c r="D30" s="146"/>
      <c r="E30" s="146"/>
      <c r="F30" s="148"/>
    </row>
    <row r="31" spans="1:9" ht="31.5" x14ac:dyDescent="0.25">
      <c r="A31" s="127" t="s">
        <v>18</v>
      </c>
      <c r="B31" s="129">
        <v>1</v>
      </c>
      <c r="C31" s="153"/>
      <c r="D31" s="146"/>
      <c r="E31" s="146"/>
      <c r="F31" s="148"/>
    </row>
    <row r="32" spans="1:9" ht="31.5" x14ac:dyDescent="0.25">
      <c r="A32" s="127" t="s">
        <v>19</v>
      </c>
      <c r="B32" s="129">
        <v>1</v>
      </c>
      <c r="C32" s="153"/>
      <c r="D32" s="146"/>
      <c r="E32" s="146"/>
      <c r="F32" s="148"/>
    </row>
    <row r="33" spans="1:6" ht="47.25" x14ac:dyDescent="0.25">
      <c r="A33" s="127" t="s">
        <v>20</v>
      </c>
      <c r="B33" s="129">
        <v>3</v>
      </c>
      <c r="C33" s="153"/>
      <c r="D33" s="146"/>
      <c r="E33" s="146"/>
      <c r="F33" s="148"/>
    </row>
    <row r="34" spans="1:6" ht="63" x14ac:dyDescent="0.25">
      <c r="A34" s="127" t="s">
        <v>21</v>
      </c>
      <c r="B34" s="129">
        <v>2</v>
      </c>
      <c r="C34" s="153"/>
      <c r="D34" s="146"/>
      <c r="E34" s="146"/>
      <c r="F34" s="148"/>
    </row>
    <row r="35" spans="1:6" ht="15.75" x14ac:dyDescent="0.25">
      <c r="A35" s="127" t="s">
        <v>22</v>
      </c>
      <c r="B35" s="129">
        <v>2</v>
      </c>
      <c r="C35" s="153"/>
      <c r="D35" s="146"/>
      <c r="E35" s="146"/>
      <c r="F35" s="148"/>
    </row>
    <row r="36" spans="1:6" ht="15.75" x14ac:dyDescent="0.25">
      <c r="A36" s="127" t="s">
        <v>23</v>
      </c>
      <c r="B36" s="129">
        <v>1</v>
      </c>
      <c r="C36" s="153"/>
      <c r="D36" s="146"/>
      <c r="E36" s="146"/>
      <c r="F36" s="148"/>
    </row>
    <row r="37" spans="1:6" ht="31.5" x14ac:dyDescent="0.25">
      <c r="A37" s="127" t="s">
        <v>24</v>
      </c>
      <c r="B37" s="129">
        <v>1</v>
      </c>
      <c r="C37" s="153"/>
      <c r="D37" s="146"/>
      <c r="E37" s="146"/>
      <c r="F37" s="148"/>
    </row>
    <row r="38" spans="1:6" ht="16.5" thickBot="1" x14ac:dyDescent="0.3">
      <c r="A38" s="128" t="s">
        <v>25</v>
      </c>
      <c r="B38" s="130">
        <v>1</v>
      </c>
      <c r="C38" s="165"/>
      <c r="D38" s="160"/>
      <c r="E38" s="160"/>
      <c r="F38" s="161"/>
    </row>
    <row r="39" spans="1:6" ht="25.5" x14ac:dyDescent="0.25">
      <c r="B39" s="178" t="s">
        <v>110</v>
      </c>
      <c r="C39" s="152">
        <f>($B$29*C29)+($B$30*C30)+($B$31*C31)+($B$32*C32)+($B$33*C33)+($B$34*C34)+($B$35*C35)+($B$36*C36)+($B$37*C37)+($B$38*C38)</f>
        <v>0</v>
      </c>
      <c r="D39" s="155">
        <f t="shared" ref="D39:F39" si="0">($B$29*D29)+($B$30*D30)+($B$31*D31)+($B$32*D32)+($B$33*D33)+($B$34*D34)+($B$35*D35)+($B$36*D36)+($B$37*D37)+($B$38*D38)</f>
        <v>0</v>
      </c>
      <c r="E39" s="155">
        <f t="shared" si="0"/>
        <v>0</v>
      </c>
      <c r="F39" s="156">
        <f t="shared" si="0"/>
        <v>0</v>
      </c>
    </row>
    <row r="40" spans="1:6" x14ac:dyDescent="0.25">
      <c r="B40" s="179" t="s">
        <v>111</v>
      </c>
      <c r="C40" s="171">
        <v>2</v>
      </c>
      <c r="D40" s="133">
        <v>20</v>
      </c>
      <c r="E40" s="133">
        <v>3</v>
      </c>
      <c r="F40" s="172">
        <v>7</v>
      </c>
    </row>
    <row r="41" spans="1:6" ht="15.75" thickBot="1" x14ac:dyDescent="0.3">
      <c r="B41" s="180" t="s">
        <v>112</v>
      </c>
      <c r="C41" s="154">
        <f>C40*C39</f>
        <v>0</v>
      </c>
      <c r="D41" s="149">
        <f t="shared" ref="D41:F41" si="1">D40*D39</f>
        <v>0</v>
      </c>
      <c r="E41" s="149">
        <f t="shared" si="1"/>
        <v>0</v>
      </c>
      <c r="F41" s="150">
        <f t="shared" si="1"/>
        <v>0</v>
      </c>
    </row>
    <row r="42" spans="1:6" ht="39" thickBot="1" x14ac:dyDescent="0.3">
      <c r="E42" s="202" t="s">
        <v>113</v>
      </c>
      <c r="F42" s="207">
        <f>SUM(C41:F41)</f>
        <v>0</v>
      </c>
    </row>
    <row r="43" spans="1:6" ht="15.75" thickBot="1" x14ac:dyDescent="0.3"/>
    <row r="44" spans="1:6" ht="16.5" thickBot="1" x14ac:dyDescent="0.3">
      <c r="A44" s="359" t="s">
        <v>114</v>
      </c>
      <c r="B44" s="360"/>
      <c r="C44" s="360"/>
      <c r="D44" s="360"/>
      <c r="E44" s="360"/>
      <c r="F44" s="361"/>
    </row>
    <row r="45" spans="1:6" ht="16.5" thickBot="1" x14ac:dyDescent="0.3">
      <c r="A45" s="353" t="s">
        <v>14</v>
      </c>
      <c r="B45" s="355" t="s">
        <v>109</v>
      </c>
      <c r="C45" s="350" t="s">
        <v>15</v>
      </c>
      <c r="D45" s="351"/>
      <c r="E45" s="351"/>
      <c r="F45" s="352"/>
    </row>
    <row r="46" spans="1:6" ht="16.5" thickBot="1" x14ac:dyDescent="0.3">
      <c r="A46" s="357"/>
      <c r="B46" s="358"/>
      <c r="C46" s="115">
        <v>9000</v>
      </c>
      <c r="D46" s="102">
        <v>12000</v>
      </c>
      <c r="E46" s="102">
        <v>18000</v>
      </c>
      <c r="F46" s="116">
        <v>24000</v>
      </c>
    </row>
    <row r="47" spans="1:6" ht="15.75" x14ac:dyDescent="0.25">
      <c r="A47" s="127" t="s">
        <v>16</v>
      </c>
      <c r="B47" s="170">
        <v>1</v>
      </c>
      <c r="C47" s="158"/>
      <c r="D47" s="145"/>
      <c r="E47" s="145"/>
      <c r="F47" s="147"/>
    </row>
    <row r="48" spans="1:6" ht="63" x14ac:dyDescent="0.25">
      <c r="A48" s="127" t="s">
        <v>26</v>
      </c>
      <c r="B48" s="127">
        <v>2</v>
      </c>
      <c r="C48" s="153"/>
      <c r="D48" s="146"/>
      <c r="E48" s="146"/>
      <c r="F48" s="148"/>
    </row>
    <row r="49" spans="1:6" ht="31.5" x14ac:dyDescent="0.25">
      <c r="A49" s="127" t="s">
        <v>18</v>
      </c>
      <c r="B49" s="127">
        <v>1</v>
      </c>
      <c r="C49" s="153"/>
      <c r="D49" s="146"/>
      <c r="E49" s="146"/>
      <c r="F49" s="148"/>
    </row>
    <row r="50" spans="1:6" ht="31.5" x14ac:dyDescent="0.25">
      <c r="A50" s="127" t="s">
        <v>19</v>
      </c>
      <c r="B50" s="127">
        <v>1</v>
      </c>
      <c r="C50" s="153"/>
      <c r="D50" s="146"/>
      <c r="E50" s="146"/>
      <c r="F50" s="148"/>
    </row>
    <row r="51" spans="1:6" ht="47.25" x14ac:dyDescent="0.25">
      <c r="A51" s="127" t="s">
        <v>20</v>
      </c>
      <c r="B51" s="127">
        <v>3</v>
      </c>
      <c r="C51" s="153"/>
      <c r="D51" s="146"/>
      <c r="E51" s="146"/>
      <c r="F51" s="148"/>
    </row>
    <row r="52" spans="1:6" ht="63" x14ac:dyDescent="0.25">
      <c r="A52" s="127" t="s">
        <v>21</v>
      </c>
      <c r="B52" s="127">
        <v>2</v>
      </c>
      <c r="C52" s="153"/>
      <c r="D52" s="146"/>
      <c r="E52" s="146"/>
      <c r="F52" s="148"/>
    </row>
    <row r="53" spans="1:6" ht="15.75" x14ac:dyDescent="0.25">
      <c r="A53" s="127" t="s">
        <v>22</v>
      </c>
      <c r="B53" s="127">
        <v>1</v>
      </c>
      <c r="C53" s="153"/>
      <c r="D53" s="146"/>
      <c r="E53" s="146"/>
      <c r="F53" s="148"/>
    </row>
    <row r="54" spans="1:6" ht="15.75" x14ac:dyDescent="0.25">
      <c r="A54" s="127" t="s">
        <v>23</v>
      </c>
      <c r="B54" s="127">
        <v>1</v>
      </c>
      <c r="C54" s="153"/>
      <c r="D54" s="146"/>
      <c r="E54" s="146"/>
      <c r="F54" s="148"/>
    </row>
    <row r="55" spans="1:6" ht="31.5" x14ac:dyDescent="0.25">
      <c r="A55" s="127" t="s">
        <v>24</v>
      </c>
      <c r="B55" s="127">
        <v>1</v>
      </c>
      <c r="C55" s="153"/>
      <c r="D55" s="146"/>
      <c r="E55" s="146"/>
      <c r="F55" s="148"/>
    </row>
    <row r="56" spans="1:6" ht="16.5" thickBot="1" x14ac:dyDescent="0.3">
      <c r="A56" s="128" t="s">
        <v>27</v>
      </c>
      <c r="B56" s="208">
        <v>2</v>
      </c>
      <c r="C56" s="165"/>
      <c r="D56" s="160"/>
      <c r="E56" s="160"/>
      <c r="F56" s="161"/>
    </row>
    <row r="57" spans="1:6" ht="15.75" thickBot="1" x14ac:dyDescent="0.3">
      <c r="A57" s="189" t="s">
        <v>123</v>
      </c>
      <c r="B57" s="294">
        <v>1</v>
      </c>
      <c r="C57" s="310"/>
      <c r="D57" s="311"/>
      <c r="E57" s="311"/>
      <c r="F57" s="183"/>
    </row>
    <row r="58" spans="1:6" ht="25.5" x14ac:dyDescent="0.25">
      <c r="B58" s="178" t="s">
        <v>110</v>
      </c>
      <c r="C58" s="196">
        <f>($B$47*C47)+($B$48*C48)+($B$49*C49)+($B$50*C50)+($B$51*C51)+($B$52*C52)+($B$53*C53)+($B$54*C54)+($B$55*C55)+($B$56*C56)+($B$57*C57)</f>
        <v>0</v>
      </c>
      <c r="D58" s="215">
        <f>($B$47*D47)+($B$48*D48)+($B$49*D49)+($B$50*D50)+($B$51*D51)+($B$52*D52)+($B$53*D53)+($B$54*D54)+($B$55*D55)+($B$56*D56)+($B$57*D57)</f>
        <v>0</v>
      </c>
      <c r="E58" s="215">
        <f t="shared" ref="E58:F58" si="2">($B$47*E47)+($B$48*E48)+($B$49*E49)+($B$50*E50)+($B$51*E51)+($B$52*E52)+($B$53*E53)+($B$54*E54)+($B$55*E55)+($B$56*E56)+($B$57*E57)</f>
        <v>0</v>
      </c>
      <c r="F58" s="216">
        <f t="shared" si="2"/>
        <v>0</v>
      </c>
    </row>
    <row r="59" spans="1:6" x14ac:dyDescent="0.25">
      <c r="B59" s="179" t="s">
        <v>111</v>
      </c>
      <c r="C59" s="171">
        <v>1</v>
      </c>
      <c r="D59" s="133">
        <v>2</v>
      </c>
      <c r="E59" s="133">
        <v>3</v>
      </c>
      <c r="F59" s="172">
        <v>1</v>
      </c>
    </row>
    <row r="60" spans="1:6" ht="15.75" thickBot="1" x14ac:dyDescent="0.3">
      <c r="B60" s="180" t="s">
        <v>112</v>
      </c>
      <c r="C60" s="154">
        <f>C59*C58</f>
        <v>0</v>
      </c>
      <c r="D60" s="149">
        <f t="shared" ref="D60:F60" si="3">D59*D58</f>
        <v>0</v>
      </c>
      <c r="E60" s="149">
        <f t="shared" si="3"/>
        <v>0</v>
      </c>
      <c r="F60" s="150">
        <f t="shared" si="3"/>
        <v>0</v>
      </c>
    </row>
    <row r="61" spans="1:6" ht="43.5" thickBot="1" x14ac:dyDescent="0.3">
      <c r="C61" s="132"/>
      <c r="D61" s="132"/>
      <c r="E61" s="175" t="s">
        <v>115</v>
      </c>
      <c r="F61" s="183">
        <f>SUM(C60:F60)</f>
        <v>0</v>
      </c>
    </row>
  </sheetData>
  <mergeCells count="13">
    <mergeCell ref="A45:A46"/>
    <mergeCell ref="B45:B46"/>
    <mergeCell ref="C45:F45"/>
    <mergeCell ref="A2:B2"/>
    <mergeCell ref="A4:B4"/>
    <mergeCell ref="A10:B10"/>
    <mergeCell ref="A18:D18"/>
    <mergeCell ref="F18:I18"/>
    <mergeCell ref="A26:F26"/>
    <mergeCell ref="A27:A28"/>
    <mergeCell ref="B27:B28"/>
    <mergeCell ref="C27:F27"/>
    <mergeCell ref="A44:F44"/>
  </mergeCells>
  <pageMargins left="0.11811023622047245" right="0.11811023622047245" top="0.19685039370078741" bottom="0.19685039370078741" header="0.31496062992125984" footer="0.31496062992125984"/>
  <pageSetup paperSize="9" scale="5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64"/>
  <sheetViews>
    <sheetView topLeftCell="A45" zoomScaleNormal="100" workbookViewId="0">
      <selection sqref="A1:I64"/>
    </sheetView>
  </sheetViews>
  <sheetFormatPr defaultRowHeight="15" x14ac:dyDescent="0.25"/>
  <cols>
    <col min="1" max="1" width="23.5703125" style="99" bestFit="1" customWidth="1"/>
    <col min="2" max="2" width="28.42578125" style="99" bestFit="1" customWidth="1"/>
    <col min="3" max="3" width="13.28515625" style="99" bestFit="1" customWidth="1"/>
    <col min="4" max="4" width="26.42578125" style="99" bestFit="1" customWidth="1"/>
    <col min="5" max="5" width="14.5703125" style="99" bestFit="1" customWidth="1"/>
    <col min="6" max="6" width="18.28515625" style="99" customWidth="1"/>
    <col min="7" max="7" width="18" style="99" customWidth="1"/>
    <col min="8" max="8" width="19" style="99" customWidth="1"/>
    <col min="9" max="9" width="15.42578125" style="99" customWidth="1"/>
    <col min="10" max="16384" width="9.140625" style="99"/>
  </cols>
  <sheetData>
    <row r="1" spans="1:5" x14ac:dyDescent="0.25">
      <c r="A1" s="9" t="s">
        <v>0</v>
      </c>
      <c r="B1" s="10" t="s">
        <v>52</v>
      </c>
    </row>
    <row r="2" spans="1:5" ht="15.75" thickBot="1" x14ac:dyDescent="0.3">
      <c r="A2" s="346"/>
      <c r="B2" s="347"/>
    </row>
    <row r="3" spans="1:5" ht="15.75" thickBot="1" x14ac:dyDescent="0.3">
      <c r="A3" s="11" t="s">
        <v>6</v>
      </c>
      <c r="B3" s="12" t="s">
        <v>2</v>
      </c>
      <c r="D3" s="25" t="s">
        <v>118</v>
      </c>
      <c r="E3" s="23">
        <f>D25+I26</f>
        <v>0</v>
      </c>
    </row>
    <row r="4" spans="1:5" x14ac:dyDescent="0.25">
      <c r="A4" s="365" t="s">
        <v>3</v>
      </c>
      <c r="B4" s="366"/>
      <c r="D4" s="26" t="s">
        <v>149</v>
      </c>
      <c r="E4" s="24"/>
    </row>
    <row r="5" spans="1:5" ht="15.75" thickBot="1" x14ac:dyDescent="0.3">
      <c r="A5" s="2">
        <v>18000</v>
      </c>
      <c r="B5" s="3">
        <v>5</v>
      </c>
      <c r="D5" s="6" t="s">
        <v>107</v>
      </c>
      <c r="E5" s="27">
        <f>E4+E3</f>
        <v>0</v>
      </c>
    </row>
    <row r="6" spans="1:5" x14ac:dyDescent="0.25">
      <c r="A6" s="2">
        <v>20000</v>
      </c>
      <c r="B6" s="3">
        <v>2</v>
      </c>
      <c r="D6" s="25" t="s">
        <v>150</v>
      </c>
      <c r="E6" s="23">
        <f>(E45+F64)/12</f>
        <v>0</v>
      </c>
    </row>
    <row r="7" spans="1:5" x14ac:dyDescent="0.25">
      <c r="A7" s="2">
        <v>21000</v>
      </c>
      <c r="B7" s="3">
        <v>3</v>
      </c>
      <c r="D7" s="26" t="s">
        <v>149</v>
      </c>
      <c r="E7" s="24"/>
    </row>
    <row r="8" spans="1:5" ht="15.75" thickBot="1" x14ac:dyDescent="0.3">
      <c r="A8" s="2">
        <v>27000</v>
      </c>
      <c r="B8" s="3">
        <v>7</v>
      </c>
      <c r="D8" s="6" t="s">
        <v>117</v>
      </c>
      <c r="E8" s="27">
        <f>E7+E6</f>
        <v>0</v>
      </c>
    </row>
    <row r="9" spans="1:5" ht="15.75" thickBot="1" x14ac:dyDescent="0.3">
      <c r="A9" s="4">
        <v>30000</v>
      </c>
      <c r="B9" s="5">
        <v>5</v>
      </c>
      <c r="D9" s="185" t="s">
        <v>120</v>
      </c>
      <c r="E9" s="186">
        <f>E8+E5</f>
        <v>0</v>
      </c>
    </row>
    <row r="10" spans="1:5" ht="15.75" thickBot="1" x14ac:dyDescent="0.3">
      <c r="A10" s="392" t="s">
        <v>4</v>
      </c>
      <c r="B10" s="393"/>
      <c r="D10" s="84"/>
      <c r="E10" s="83"/>
    </row>
    <row r="11" spans="1:5" x14ac:dyDescent="0.25">
      <c r="A11" s="110">
        <v>12000</v>
      </c>
      <c r="B11" s="1">
        <v>2</v>
      </c>
    </row>
    <row r="12" spans="1:5" x14ac:dyDescent="0.25">
      <c r="A12" s="2">
        <v>22000</v>
      </c>
      <c r="B12" s="3">
        <v>5</v>
      </c>
    </row>
    <row r="13" spans="1:5" x14ac:dyDescent="0.25">
      <c r="A13" s="2">
        <v>30000</v>
      </c>
      <c r="B13" s="3">
        <v>3</v>
      </c>
    </row>
    <row r="14" spans="1:5" s="124" customFormat="1" x14ac:dyDescent="0.25">
      <c r="A14" s="2">
        <v>58000</v>
      </c>
      <c r="B14" s="3">
        <v>1</v>
      </c>
    </row>
    <row r="15" spans="1:5" s="124" customFormat="1" ht="15.75" thickBot="1" x14ac:dyDescent="0.3">
      <c r="A15" s="4">
        <v>60000</v>
      </c>
      <c r="B15" s="5">
        <v>1</v>
      </c>
    </row>
    <row r="16" spans="1:5" ht="15.75" thickBot="1" x14ac:dyDescent="0.3">
      <c r="A16" s="167" t="s">
        <v>5</v>
      </c>
      <c r="B16" s="168">
        <f>SUM(B11:B15,B5:B9)</f>
        <v>34</v>
      </c>
    </row>
    <row r="18" spans="1:9" x14ac:dyDescent="0.25">
      <c r="A18" s="124"/>
      <c r="B18" s="124"/>
    </row>
    <row r="20" spans="1:9" ht="15.75" x14ac:dyDescent="0.25">
      <c r="A20" s="231" t="s">
        <v>53</v>
      </c>
      <c r="B20" s="231"/>
      <c r="C20" s="231"/>
      <c r="D20" s="231"/>
      <c r="F20" s="345" t="s">
        <v>54</v>
      </c>
      <c r="G20" s="345"/>
      <c r="H20" s="345"/>
      <c r="I20" s="345"/>
    </row>
    <row r="21" spans="1:9" ht="63" x14ac:dyDescent="0.25">
      <c r="A21" s="101" t="s">
        <v>7</v>
      </c>
      <c r="B21" s="101" t="s">
        <v>8</v>
      </c>
      <c r="C21" s="101" t="s">
        <v>9</v>
      </c>
      <c r="D21" s="101" t="s">
        <v>10</v>
      </c>
      <c r="F21" s="101" t="s">
        <v>7</v>
      </c>
      <c r="G21" s="101" t="s">
        <v>8</v>
      </c>
      <c r="H21" s="101" t="s">
        <v>9</v>
      </c>
      <c r="I21" s="101" t="s">
        <v>10</v>
      </c>
    </row>
    <row r="22" spans="1:9" x14ac:dyDescent="0.25">
      <c r="A22" s="106">
        <v>18000</v>
      </c>
      <c r="B22" s="105">
        <v>5</v>
      </c>
      <c r="C22" s="103"/>
      <c r="D22" s="103">
        <f>C22*B22</f>
        <v>0</v>
      </c>
      <c r="E22" s="100"/>
      <c r="F22" s="106">
        <v>12000</v>
      </c>
      <c r="G22" s="105">
        <v>2</v>
      </c>
      <c r="H22" s="103"/>
      <c r="I22" s="103">
        <f>G22*H22</f>
        <v>0</v>
      </c>
    </row>
    <row r="23" spans="1:9" x14ac:dyDescent="0.25">
      <c r="A23" s="106" t="s">
        <v>37</v>
      </c>
      <c r="B23" s="105">
        <v>5</v>
      </c>
      <c r="C23" s="103"/>
      <c r="D23" s="103">
        <f>C23*B23</f>
        <v>0</v>
      </c>
      <c r="E23" s="100"/>
      <c r="F23" s="138">
        <v>22000</v>
      </c>
      <c r="G23" s="133">
        <v>5</v>
      </c>
      <c r="H23" s="142"/>
      <c r="I23" s="142">
        <f t="shared" ref="I23:I25" si="0">G23*H23</f>
        <v>0</v>
      </c>
    </row>
    <row r="24" spans="1:9" x14ac:dyDescent="0.25">
      <c r="A24" s="106" t="s">
        <v>38</v>
      </c>
      <c r="B24" s="105">
        <v>12</v>
      </c>
      <c r="C24" s="103"/>
      <c r="D24" s="103">
        <f>C24*B24</f>
        <v>0</v>
      </c>
      <c r="E24" s="100"/>
      <c r="F24" s="106">
        <v>30000</v>
      </c>
      <c r="G24" s="105">
        <v>3</v>
      </c>
      <c r="H24" s="103"/>
      <c r="I24" s="142">
        <f t="shared" si="0"/>
        <v>0</v>
      </c>
    </row>
    <row r="25" spans="1:9" s="108" customFormat="1" x14ac:dyDescent="0.25">
      <c r="A25" s="104"/>
      <c r="B25" s="104"/>
      <c r="C25" s="107" t="s">
        <v>13</v>
      </c>
      <c r="D25" s="103">
        <f>SUM(D22:D24)</f>
        <v>0</v>
      </c>
      <c r="E25" s="109"/>
      <c r="F25" s="106" t="s">
        <v>121</v>
      </c>
      <c r="G25" s="105">
        <v>2</v>
      </c>
      <c r="H25" s="103"/>
      <c r="I25" s="142">
        <f t="shared" si="0"/>
        <v>0</v>
      </c>
    </row>
    <row r="26" spans="1:9" x14ac:dyDescent="0.25">
      <c r="A26" s="104"/>
      <c r="B26" s="104"/>
      <c r="C26" s="98"/>
      <c r="D26" s="97"/>
      <c r="E26" s="100"/>
      <c r="H26" s="107" t="s">
        <v>13</v>
      </c>
      <c r="I26" s="103">
        <f>SUM(I22:I25)</f>
        <v>0</v>
      </c>
    </row>
    <row r="27" spans="1:9" x14ac:dyDescent="0.25">
      <c r="A27" s="132"/>
      <c r="B27" s="132"/>
      <c r="C27" s="98"/>
      <c r="D27" s="97"/>
      <c r="E27" s="100"/>
    </row>
    <row r="28" spans="1:9" ht="15.75" thickBot="1" x14ac:dyDescent="0.3">
      <c r="E28" s="100"/>
    </row>
    <row r="29" spans="1:9" ht="16.5" thickBot="1" x14ac:dyDescent="0.3">
      <c r="A29" s="359" t="s">
        <v>108</v>
      </c>
      <c r="B29" s="360"/>
      <c r="C29" s="360"/>
      <c r="D29" s="360"/>
      <c r="E29" s="361"/>
    </row>
    <row r="30" spans="1:9" ht="16.5" customHeight="1" thickBot="1" x14ac:dyDescent="0.3">
      <c r="A30" s="353" t="s">
        <v>14</v>
      </c>
      <c r="B30" s="355" t="s">
        <v>109</v>
      </c>
      <c r="C30" s="350" t="s">
        <v>15</v>
      </c>
      <c r="D30" s="351"/>
      <c r="E30" s="352"/>
    </row>
    <row r="31" spans="1:9" ht="32.25" thickBot="1" x14ac:dyDescent="0.3">
      <c r="A31" s="357"/>
      <c r="B31" s="358"/>
      <c r="C31" s="64" t="s">
        <v>36</v>
      </c>
      <c r="D31" s="64" t="s">
        <v>37</v>
      </c>
      <c r="E31" s="65" t="s">
        <v>38</v>
      </c>
    </row>
    <row r="32" spans="1:9" ht="15.75" x14ac:dyDescent="0.25">
      <c r="A32" s="127" t="s">
        <v>16</v>
      </c>
      <c r="B32" s="170">
        <v>1</v>
      </c>
      <c r="C32" s="145"/>
      <c r="D32" s="145"/>
      <c r="E32" s="147"/>
    </row>
    <row r="33" spans="1:6" ht="31.5" x14ac:dyDescent="0.25">
      <c r="A33" s="127" t="s">
        <v>17</v>
      </c>
      <c r="B33" s="127">
        <v>2</v>
      </c>
      <c r="C33" s="146"/>
      <c r="D33" s="146"/>
      <c r="E33" s="148"/>
    </row>
    <row r="34" spans="1:6" ht="31.5" x14ac:dyDescent="0.25">
      <c r="A34" s="127" t="s">
        <v>18</v>
      </c>
      <c r="B34" s="127">
        <v>1</v>
      </c>
      <c r="C34" s="146"/>
      <c r="D34" s="146"/>
      <c r="E34" s="148"/>
    </row>
    <row r="35" spans="1:6" ht="31.5" x14ac:dyDescent="0.25">
      <c r="A35" s="127" t="s">
        <v>19</v>
      </c>
      <c r="B35" s="127">
        <v>1</v>
      </c>
      <c r="C35" s="146"/>
      <c r="D35" s="146"/>
      <c r="E35" s="148"/>
    </row>
    <row r="36" spans="1:6" ht="47.25" x14ac:dyDescent="0.25">
      <c r="A36" s="127" t="s">
        <v>20</v>
      </c>
      <c r="B36" s="127">
        <v>3</v>
      </c>
      <c r="C36" s="146"/>
      <c r="D36" s="146"/>
      <c r="E36" s="148"/>
    </row>
    <row r="37" spans="1:6" ht="63" x14ac:dyDescent="0.25">
      <c r="A37" s="127" t="s">
        <v>21</v>
      </c>
      <c r="B37" s="127">
        <v>2</v>
      </c>
      <c r="C37" s="146"/>
      <c r="D37" s="146"/>
      <c r="E37" s="148"/>
    </row>
    <row r="38" spans="1:6" ht="15.75" x14ac:dyDescent="0.25">
      <c r="A38" s="127" t="s">
        <v>22</v>
      </c>
      <c r="B38" s="127">
        <v>2</v>
      </c>
      <c r="C38" s="146"/>
      <c r="D38" s="146"/>
      <c r="E38" s="148"/>
    </row>
    <row r="39" spans="1:6" ht="15.75" x14ac:dyDescent="0.25">
      <c r="A39" s="127" t="s">
        <v>23</v>
      </c>
      <c r="B39" s="127">
        <v>1</v>
      </c>
      <c r="C39" s="146"/>
      <c r="D39" s="146"/>
      <c r="E39" s="148"/>
    </row>
    <row r="40" spans="1:6" ht="31.5" x14ac:dyDescent="0.25">
      <c r="A40" s="127" t="s">
        <v>24</v>
      </c>
      <c r="B40" s="127">
        <v>1</v>
      </c>
      <c r="C40" s="146"/>
      <c r="D40" s="146"/>
      <c r="E40" s="148"/>
    </row>
    <row r="41" spans="1:6" ht="16.5" thickBot="1" x14ac:dyDescent="0.3">
      <c r="A41" s="128" t="s">
        <v>25</v>
      </c>
      <c r="B41" s="128">
        <v>1</v>
      </c>
      <c r="C41" s="160"/>
      <c r="D41" s="160"/>
      <c r="E41" s="161"/>
    </row>
    <row r="42" spans="1:6" ht="25.5" x14ac:dyDescent="0.25">
      <c r="A42" s="124"/>
      <c r="B42" s="178" t="s">
        <v>110</v>
      </c>
      <c r="C42" s="155">
        <f>($B$32*C32)+($B$33*C33)+($B$34*C34)+($B$35*C35)+($B$36*C36)+($B$37*C37)+($B$38*C38)+($B$39*C39)+($B$40*C40)+($B$41*C41)</f>
        <v>0</v>
      </c>
      <c r="D42" s="155">
        <f>($B$32*D32)+($B$33*D33)+($B$34*D34)+($B$35*D35)+($B$36*D36)+($B$37*D37)+($B$38*D38)+($B$39*D39)+($B$40*D40)+($B$41*D41)</f>
        <v>0</v>
      </c>
      <c r="E42" s="156">
        <f>($B$32*E32)+($B$33*E33)+($B$34*E34)+($B$35*E35)+($B$36*E36)+($B$37*E37)+($B$38*E38)+($B$39*E39)+($B$40*E40)+($B$41*E41)</f>
        <v>0</v>
      </c>
    </row>
    <row r="43" spans="1:6" x14ac:dyDescent="0.25">
      <c r="A43" s="124"/>
      <c r="B43" s="179" t="s">
        <v>111</v>
      </c>
      <c r="C43" s="133">
        <v>5</v>
      </c>
      <c r="D43" s="133">
        <v>5</v>
      </c>
      <c r="E43" s="172">
        <v>12</v>
      </c>
    </row>
    <row r="44" spans="1:6" ht="26.25" thickBot="1" x14ac:dyDescent="0.3">
      <c r="A44" s="124"/>
      <c r="B44" s="180" t="s">
        <v>112</v>
      </c>
      <c r="C44" s="181">
        <f>C42*C43</f>
        <v>0</v>
      </c>
      <c r="D44" s="181">
        <f>D42*D43</f>
        <v>0</v>
      </c>
      <c r="E44" s="182">
        <f>E42*E43</f>
        <v>0</v>
      </c>
    </row>
    <row r="45" spans="1:6" ht="29.25" thickBot="1" x14ac:dyDescent="0.3">
      <c r="A45" s="124"/>
      <c r="B45" s="124"/>
      <c r="C45" s="174"/>
      <c r="D45" s="175" t="s">
        <v>113</v>
      </c>
      <c r="E45" s="183">
        <f>SUM(B44:E44)</f>
        <v>0</v>
      </c>
    </row>
    <row r="46" spans="1:6" ht="15.75" thickBot="1" x14ac:dyDescent="0.3">
      <c r="A46" s="124"/>
      <c r="B46" s="124"/>
      <c r="C46" s="124"/>
      <c r="D46" s="124"/>
      <c r="E46" s="124"/>
      <c r="F46" s="124"/>
    </row>
    <row r="47" spans="1:6" ht="16.5" thickBot="1" x14ac:dyDescent="0.3">
      <c r="A47" s="359" t="s">
        <v>114</v>
      </c>
      <c r="B47" s="360"/>
      <c r="C47" s="360"/>
      <c r="D47" s="360"/>
      <c r="E47" s="360"/>
      <c r="F47" s="361"/>
    </row>
    <row r="48" spans="1:6" ht="16.5" customHeight="1" thickBot="1" x14ac:dyDescent="0.3">
      <c r="A48" s="353" t="s">
        <v>14</v>
      </c>
      <c r="B48" s="355" t="s">
        <v>109</v>
      </c>
      <c r="C48" s="350" t="s">
        <v>15</v>
      </c>
      <c r="D48" s="351"/>
      <c r="E48" s="351"/>
      <c r="F48" s="352"/>
    </row>
    <row r="49" spans="1:6" ht="16.5" thickBot="1" x14ac:dyDescent="0.3">
      <c r="A49" s="354"/>
      <c r="B49" s="356"/>
      <c r="C49" s="86">
        <v>12000</v>
      </c>
      <c r="D49" s="87" t="s">
        <v>12</v>
      </c>
      <c r="E49" s="91">
        <v>30000</v>
      </c>
      <c r="F49" s="91">
        <v>60000</v>
      </c>
    </row>
    <row r="50" spans="1:6" ht="15.75" x14ac:dyDescent="0.25">
      <c r="A50" s="177" t="s">
        <v>16</v>
      </c>
      <c r="B50" s="279">
        <v>1</v>
      </c>
      <c r="C50" s="155"/>
      <c r="D50" s="155"/>
      <c r="E50" s="155"/>
      <c r="F50" s="156"/>
    </row>
    <row r="51" spans="1:6" ht="63" x14ac:dyDescent="0.25">
      <c r="A51" s="129" t="s">
        <v>26</v>
      </c>
      <c r="B51" s="280">
        <v>2</v>
      </c>
      <c r="C51" s="146"/>
      <c r="D51" s="146"/>
      <c r="E51" s="146"/>
      <c r="F51" s="148"/>
    </row>
    <row r="52" spans="1:6" ht="31.5" x14ac:dyDescent="0.25">
      <c r="A52" s="129" t="s">
        <v>18</v>
      </c>
      <c r="B52" s="280">
        <v>1</v>
      </c>
      <c r="C52" s="146"/>
      <c r="D52" s="146"/>
      <c r="E52" s="146"/>
      <c r="F52" s="148"/>
    </row>
    <row r="53" spans="1:6" ht="31.5" x14ac:dyDescent="0.25">
      <c r="A53" s="129" t="s">
        <v>19</v>
      </c>
      <c r="B53" s="280">
        <v>1</v>
      </c>
      <c r="C53" s="146"/>
      <c r="D53" s="146"/>
      <c r="E53" s="146"/>
      <c r="F53" s="148"/>
    </row>
    <row r="54" spans="1:6" ht="47.25" x14ac:dyDescent="0.25">
      <c r="A54" s="129" t="s">
        <v>20</v>
      </c>
      <c r="B54" s="280">
        <v>3</v>
      </c>
      <c r="C54" s="146"/>
      <c r="D54" s="146"/>
      <c r="E54" s="146"/>
      <c r="F54" s="148"/>
    </row>
    <row r="55" spans="1:6" ht="63" x14ac:dyDescent="0.25">
      <c r="A55" s="129" t="s">
        <v>21</v>
      </c>
      <c r="B55" s="280">
        <v>2</v>
      </c>
      <c r="C55" s="146"/>
      <c r="D55" s="146"/>
      <c r="E55" s="146"/>
      <c r="F55" s="148"/>
    </row>
    <row r="56" spans="1:6" ht="15.75" x14ac:dyDescent="0.25">
      <c r="A56" s="129" t="s">
        <v>22</v>
      </c>
      <c r="B56" s="280">
        <v>1</v>
      </c>
      <c r="C56" s="146"/>
      <c r="D56" s="146"/>
      <c r="E56" s="146"/>
      <c r="F56" s="148"/>
    </row>
    <row r="57" spans="1:6" ht="15.75" x14ac:dyDescent="0.25">
      <c r="A57" s="129" t="s">
        <v>23</v>
      </c>
      <c r="B57" s="280">
        <v>1</v>
      </c>
      <c r="C57" s="146"/>
      <c r="D57" s="146"/>
      <c r="E57" s="146"/>
      <c r="F57" s="148"/>
    </row>
    <row r="58" spans="1:6" ht="31.5" x14ac:dyDescent="0.25">
      <c r="A58" s="129" t="s">
        <v>24</v>
      </c>
      <c r="B58" s="280">
        <v>1</v>
      </c>
      <c r="C58" s="146"/>
      <c r="D58" s="146"/>
      <c r="E58" s="146"/>
      <c r="F58" s="148"/>
    </row>
    <row r="59" spans="1:6" ht="15.75" x14ac:dyDescent="0.25">
      <c r="A59" s="278" t="s">
        <v>27</v>
      </c>
      <c r="B59" s="281">
        <v>2</v>
      </c>
      <c r="C59" s="146"/>
      <c r="D59" s="146"/>
      <c r="E59" s="146"/>
      <c r="F59" s="148"/>
    </row>
    <row r="60" spans="1:6" s="124" customFormat="1" ht="16.5" thickBot="1" x14ac:dyDescent="0.3">
      <c r="A60" s="130" t="s">
        <v>123</v>
      </c>
      <c r="B60" s="282">
        <v>1</v>
      </c>
      <c r="C60" s="160"/>
      <c r="D60" s="160"/>
      <c r="E60" s="160"/>
      <c r="F60" s="161"/>
    </row>
    <row r="61" spans="1:6" ht="25.5" x14ac:dyDescent="0.25">
      <c r="A61" s="124"/>
      <c r="B61" s="273" t="s">
        <v>110</v>
      </c>
      <c r="C61" s="152">
        <f>($B$50*C50)+($B$51*C51)+($B$52*C52)+($B$53*C53)+($B$54*C54)+($B$55*C55)+($B$56*C56)+($B$57*C57)+($B$58*C58)+($B$59*C59)+($B$60*C60)</f>
        <v>0</v>
      </c>
      <c r="D61" s="155">
        <f t="shared" ref="D61:F61" si="1">($B$50*D50)+($B$51*D51)+($B$52*D52)+($B$53*D53)+($B$54*D54)+($B$55*D55)+($B$56*D56)+($B$57*D57)+($B$58*D58)+($B$59*D59)+($B$60*D60)</f>
        <v>0</v>
      </c>
      <c r="E61" s="155">
        <f t="shared" si="1"/>
        <v>0</v>
      </c>
      <c r="F61" s="156">
        <f t="shared" si="1"/>
        <v>0</v>
      </c>
    </row>
    <row r="62" spans="1:6" x14ac:dyDescent="0.25">
      <c r="A62" s="124"/>
      <c r="B62" s="179" t="s">
        <v>111</v>
      </c>
      <c r="C62" s="171">
        <v>2</v>
      </c>
      <c r="D62" s="133">
        <v>5</v>
      </c>
      <c r="E62" s="133">
        <v>3</v>
      </c>
      <c r="F62" s="172">
        <v>2</v>
      </c>
    </row>
    <row r="63" spans="1:6" ht="26.25" thickBot="1" x14ac:dyDescent="0.3">
      <c r="A63" s="124"/>
      <c r="B63" s="180" t="s">
        <v>112</v>
      </c>
      <c r="C63" s="173">
        <f>C62*C61</f>
        <v>0</v>
      </c>
      <c r="D63" s="181">
        <f>D62*D61</f>
        <v>0</v>
      </c>
      <c r="E63" s="181">
        <f>E62*E61</f>
        <v>0</v>
      </c>
      <c r="F63" s="182">
        <f>F62*F61</f>
        <v>0</v>
      </c>
    </row>
    <row r="64" spans="1:6" ht="43.5" thickBot="1" x14ac:dyDescent="0.3">
      <c r="A64" s="124"/>
      <c r="B64" s="124"/>
      <c r="C64" s="132"/>
      <c r="E64" s="175" t="s">
        <v>115</v>
      </c>
      <c r="F64" s="183">
        <f>SUM(C63:F63)</f>
        <v>0</v>
      </c>
    </row>
  </sheetData>
  <mergeCells count="12">
    <mergeCell ref="C48:F48"/>
    <mergeCell ref="A47:F47"/>
    <mergeCell ref="F20:I20"/>
    <mergeCell ref="A30:A31"/>
    <mergeCell ref="B30:B31"/>
    <mergeCell ref="C30:E30"/>
    <mergeCell ref="A29:E29"/>
    <mergeCell ref="A2:B2"/>
    <mergeCell ref="A4:B4"/>
    <mergeCell ref="A10:B10"/>
    <mergeCell ref="A48:A49"/>
    <mergeCell ref="B48:B49"/>
  </mergeCells>
  <pageMargins left="0.11811023622047245" right="0.11811023622047245" top="0.19685039370078741" bottom="0.19685039370078741" header="0.31496062992125984" footer="0.31496062992125984"/>
  <pageSetup paperSize="9" scale="5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55"/>
  <sheetViews>
    <sheetView tabSelected="1" workbookViewId="0">
      <selection sqref="A1:I55"/>
    </sheetView>
  </sheetViews>
  <sheetFormatPr defaultRowHeight="15" x14ac:dyDescent="0.25"/>
  <cols>
    <col min="1" max="1" width="23.5703125" style="124" bestFit="1" customWidth="1"/>
    <col min="2" max="2" width="32.28515625" style="124" customWidth="1"/>
    <col min="3" max="3" width="15.42578125" style="124" bestFit="1" customWidth="1"/>
    <col min="4" max="4" width="26.42578125" style="124" bestFit="1" customWidth="1"/>
    <col min="5" max="5" width="23.7109375" style="124" bestFit="1" customWidth="1"/>
    <col min="6" max="6" width="14" style="124" bestFit="1" customWidth="1"/>
    <col min="7" max="7" width="10.5703125" style="124" customWidth="1"/>
    <col min="8" max="8" width="20.140625" style="124" customWidth="1"/>
    <col min="9" max="9" width="20" style="124" customWidth="1"/>
    <col min="10" max="16384" width="9.140625" style="124"/>
  </cols>
  <sheetData>
    <row r="1" spans="1:9" x14ac:dyDescent="0.25">
      <c r="A1" s="9" t="s">
        <v>0</v>
      </c>
      <c r="B1" s="10" t="s">
        <v>88</v>
      </c>
    </row>
    <row r="2" spans="1:9" ht="15.75" thickBot="1" x14ac:dyDescent="0.3">
      <c r="A2" s="346"/>
      <c r="B2" s="347"/>
    </row>
    <row r="3" spans="1:9" ht="15.75" thickBot="1" x14ac:dyDescent="0.3">
      <c r="A3" s="11" t="s">
        <v>6</v>
      </c>
      <c r="B3" s="12" t="s">
        <v>2</v>
      </c>
      <c r="D3" s="25" t="s">
        <v>118</v>
      </c>
      <c r="E3" s="23">
        <f>D17+I18</f>
        <v>0</v>
      </c>
    </row>
    <row r="4" spans="1:9" x14ac:dyDescent="0.25">
      <c r="A4" s="365" t="s">
        <v>3</v>
      </c>
      <c r="B4" s="366"/>
      <c r="D4" s="26" t="s">
        <v>149</v>
      </c>
      <c r="E4" s="24"/>
    </row>
    <row r="5" spans="1:9" ht="15.75" thickBot="1" x14ac:dyDescent="0.3">
      <c r="A5" s="2">
        <v>18000</v>
      </c>
      <c r="B5" s="3">
        <v>22</v>
      </c>
      <c r="D5" s="6" t="s">
        <v>107</v>
      </c>
      <c r="E5" s="27">
        <f>E4+E3</f>
        <v>0</v>
      </c>
    </row>
    <row r="6" spans="1:9" ht="15.75" thickBot="1" x14ac:dyDescent="0.3">
      <c r="A6" s="2">
        <v>21000</v>
      </c>
      <c r="B6" s="3">
        <v>6</v>
      </c>
      <c r="D6" s="25" t="s">
        <v>150</v>
      </c>
      <c r="E6" s="23">
        <f>(D36+E55)/12</f>
        <v>0</v>
      </c>
    </row>
    <row r="7" spans="1:9" ht="15.75" thickBot="1" x14ac:dyDescent="0.3">
      <c r="A7" s="348" t="s">
        <v>4</v>
      </c>
      <c r="B7" s="349"/>
      <c r="D7" s="26" t="s">
        <v>149</v>
      </c>
      <c r="E7" s="24"/>
    </row>
    <row r="8" spans="1:9" ht="15.75" thickBot="1" x14ac:dyDescent="0.3">
      <c r="A8" s="13">
        <v>12000</v>
      </c>
      <c r="B8" s="14">
        <v>2</v>
      </c>
      <c r="D8" s="6" t="s">
        <v>117</v>
      </c>
      <c r="E8" s="27">
        <f>E7+E6</f>
        <v>0</v>
      </c>
    </row>
    <row r="9" spans="1:9" ht="15.75" thickBot="1" x14ac:dyDescent="0.3">
      <c r="A9" s="2">
        <v>22000</v>
      </c>
      <c r="B9" s="3">
        <v>2</v>
      </c>
      <c r="D9" s="185" t="s">
        <v>120</v>
      </c>
      <c r="E9" s="186">
        <f>E8+E5</f>
        <v>0</v>
      </c>
    </row>
    <row r="10" spans="1:9" ht="15.75" thickBot="1" x14ac:dyDescent="0.3">
      <c r="A10" s="2">
        <v>36000</v>
      </c>
      <c r="B10" s="3">
        <v>2</v>
      </c>
    </row>
    <row r="11" spans="1:9" ht="15.75" thickBot="1" x14ac:dyDescent="0.3">
      <c r="A11" s="7" t="s">
        <v>5</v>
      </c>
      <c r="B11" s="8">
        <f>SUM(B5:B6,B8:B10)</f>
        <v>34</v>
      </c>
    </row>
    <row r="12" spans="1:9" x14ac:dyDescent="0.25">
      <c r="A12" s="270"/>
      <c r="B12" s="271"/>
    </row>
    <row r="13" spans="1:9" ht="15.75" x14ac:dyDescent="0.25">
      <c r="A13" s="362" t="s">
        <v>89</v>
      </c>
      <c r="B13" s="363"/>
      <c r="C13" s="363"/>
      <c r="D13" s="364"/>
      <c r="F13" s="345" t="s">
        <v>85</v>
      </c>
      <c r="G13" s="345"/>
      <c r="H13" s="345"/>
      <c r="I13" s="345"/>
    </row>
    <row r="14" spans="1:9" ht="63" x14ac:dyDescent="0.25">
      <c r="A14" s="126" t="s">
        <v>7</v>
      </c>
      <c r="B14" s="126" t="s">
        <v>8</v>
      </c>
      <c r="C14" s="126" t="s">
        <v>9</v>
      </c>
      <c r="D14" s="126" t="s">
        <v>10</v>
      </c>
      <c r="F14" s="126" t="s">
        <v>7</v>
      </c>
      <c r="G14" s="126" t="s">
        <v>8</v>
      </c>
      <c r="H14" s="126" t="s">
        <v>9</v>
      </c>
      <c r="I14" s="126" t="s">
        <v>10</v>
      </c>
    </row>
    <row r="15" spans="1:9" x14ac:dyDescent="0.25">
      <c r="A15" s="138">
        <v>18000</v>
      </c>
      <c r="B15" s="133">
        <v>22</v>
      </c>
      <c r="C15" s="146"/>
      <c r="D15" s="142">
        <f>C15*B15</f>
        <v>0</v>
      </c>
      <c r="E15" s="125"/>
      <c r="F15" s="138">
        <v>12000</v>
      </c>
      <c r="G15" s="133">
        <v>2</v>
      </c>
      <c r="H15" s="157"/>
      <c r="I15" s="142">
        <f>H15*G15</f>
        <v>0</v>
      </c>
    </row>
    <row r="16" spans="1:9" x14ac:dyDescent="0.25">
      <c r="A16" s="138" t="s">
        <v>87</v>
      </c>
      <c r="B16" s="133">
        <v>6</v>
      </c>
      <c r="C16" s="146"/>
      <c r="D16" s="142">
        <f>C16*B16</f>
        <v>0</v>
      </c>
      <c r="E16" s="125"/>
      <c r="F16" s="138">
        <v>22000</v>
      </c>
      <c r="G16" s="133">
        <v>2</v>
      </c>
      <c r="H16" s="142"/>
      <c r="I16" s="142">
        <f>H16*G16</f>
        <v>0</v>
      </c>
    </row>
    <row r="17" spans="1:9" x14ac:dyDescent="0.25">
      <c r="A17" s="132"/>
      <c r="B17" s="132"/>
      <c r="C17" s="144" t="s">
        <v>13</v>
      </c>
      <c r="D17" s="120">
        <f>SUM(D15:D16)</f>
        <v>0</v>
      </c>
      <c r="E17" s="125"/>
      <c r="F17" s="138">
        <v>36000</v>
      </c>
      <c r="G17" s="133">
        <v>2</v>
      </c>
      <c r="H17" s="142"/>
      <c r="I17" s="142">
        <f>H17*G17</f>
        <v>0</v>
      </c>
    </row>
    <row r="18" spans="1:9" x14ac:dyDescent="0.25">
      <c r="E18" s="125"/>
      <c r="F18" s="132"/>
      <c r="G18" s="132"/>
      <c r="H18" s="144" t="s">
        <v>13</v>
      </c>
      <c r="I18" s="120">
        <f>SUM(I15:I17)</f>
        <v>0</v>
      </c>
    </row>
    <row r="19" spans="1:9" ht="15.75" thickBot="1" x14ac:dyDescent="0.3">
      <c r="E19" s="125"/>
    </row>
    <row r="20" spans="1:9" ht="15.75" customHeight="1" thickBot="1" x14ac:dyDescent="0.3">
      <c r="A20" s="359" t="s">
        <v>108</v>
      </c>
      <c r="B20" s="360"/>
      <c r="C20" s="360"/>
      <c r="D20" s="361"/>
    </row>
    <row r="21" spans="1:9" ht="32.25" customHeight="1" thickBot="1" x14ac:dyDescent="0.3">
      <c r="A21" s="367" t="s">
        <v>14</v>
      </c>
      <c r="B21" s="368" t="s">
        <v>109</v>
      </c>
      <c r="C21" s="350" t="s">
        <v>15</v>
      </c>
      <c r="D21" s="352"/>
    </row>
    <row r="22" spans="1:9" ht="16.5" customHeight="1" thickBot="1" x14ac:dyDescent="0.3">
      <c r="A22" s="357"/>
      <c r="B22" s="358"/>
      <c r="C22" s="69" t="s">
        <v>86</v>
      </c>
      <c r="D22" s="116" t="s">
        <v>87</v>
      </c>
    </row>
    <row r="23" spans="1:9" ht="15.75" customHeight="1" x14ac:dyDescent="0.25">
      <c r="A23" s="127" t="s">
        <v>16</v>
      </c>
      <c r="B23" s="177">
        <v>1</v>
      </c>
      <c r="C23" s="152"/>
      <c r="D23" s="156"/>
    </row>
    <row r="24" spans="1:9" ht="31.5" x14ac:dyDescent="0.25">
      <c r="A24" s="127" t="s">
        <v>17</v>
      </c>
      <c r="B24" s="129">
        <v>2</v>
      </c>
      <c r="C24" s="153"/>
      <c r="D24" s="148"/>
    </row>
    <row r="25" spans="1:9" ht="31.5" x14ac:dyDescent="0.25">
      <c r="A25" s="127" t="s">
        <v>18</v>
      </c>
      <c r="B25" s="129">
        <v>1</v>
      </c>
      <c r="C25" s="153"/>
      <c r="D25" s="148"/>
    </row>
    <row r="26" spans="1:9" ht="31.5" x14ac:dyDescent="0.25">
      <c r="A26" s="127" t="s">
        <v>19</v>
      </c>
      <c r="B26" s="129">
        <v>1</v>
      </c>
      <c r="C26" s="153"/>
      <c r="D26" s="148"/>
    </row>
    <row r="27" spans="1:9" ht="47.25" x14ac:dyDescent="0.25">
      <c r="A27" s="127" t="s">
        <v>20</v>
      </c>
      <c r="B27" s="129">
        <v>3</v>
      </c>
      <c r="C27" s="153"/>
      <c r="D27" s="148"/>
    </row>
    <row r="28" spans="1:9" ht="63" x14ac:dyDescent="0.25">
      <c r="A28" s="127" t="s">
        <v>21</v>
      </c>
      <c r="B28" s="129">
        <v>2</v>
      </c>
      <c r="C28" s="153"/>
      <c r="D28" s="148"/>
    </row>
    <row r="29" spans="1:9" ht="15.75" x14ac:dyDescent="0.25">
      <c r="A29" s="127" t="s">
        <v>22</v>
      </c>
      <c r="B29" s="129">
        <v>2</v>
      </c>
      <c r="C29" s="153"/>
      <c r="D29" s="148"/>
    </row>
    <row r="30" spans="1:9" ht="15.75" x14ac:dyDescent="0.25">
      <c r="A30" s="127" t="s">
        <v>23</v>
      </c>
      <c r="B30" s="129">
        <v>1</v>
      </c>
      <c r="C30" s="153"/>
      <c r="D30" s="148"/>
    </row>
    <row r="31" spans="1:9" ht="31.5" x14ac:dyDescent="0.25">
      <c r="A31" s="127" t="s">
        <v>24</v>
      </c>
      <c r="B31" s="129">
        <v>1</v>
      </c>
      <c r="C31" s="153"/>
      <c r="D31" s="148"/>
    </row>
    <row r="32" spans="1:9" ht="16.5" thickBot="1" x14ac:dyDescent="0.3">
      <c r="A32" s="128" t="s">
        <v>25</v>
      </c>
      <c r="B32" s="130">
        <v>1</v>
      </c>
      <c r="C32" s="165"/>
      <c r="D32" s="161"/>
    </row>
    <row r="33" spans="1:5" ht="25.5" x14ac:dyDescent="0.25">
      <c r="B33" s="178" t="s">
        <v>110</v>
      </c>
      <c r="C33" s="152">
        <f t="shared" ref="C33:D33" si="0">($B$23*C23)+($B$24*C24)+($B$25*C25)+($B$26*C26)+($B$27*C27)+($B$28*C28)+($B$29*C29)+($B$30*C30)+($B$31*C31)+($B$32*C32)</f>
        <v>0</v>
      </c>
      <c r="D33" s="156">
        <f t="shared" si="0"/>
        <v>0</v>
      </c>
    </row>
    <row r="34" spans="1:5" x14ac:dyDescent="0.25">
      <c r="B34" s="179" t="s">
        <v>111</v>
      </c>
      <c r="C34" s="171">
        <v>22</v>
      </c>
      <c r="D34" s="172">
        <v>6</v>
      </c>
    </row>
    <row r="35" spans="1:5" ht="15.75" thickBot="1" x14ac:dyDescent="0.3">
      <c r="B35" s="180" t="s">
        <v>112</v>
      </c>
      <c r="C35" s="154">
        <f t="shared" ref="C35:D35" si="1">C34*C33</f>
        <v>0</v>
      </c>
      <c r="D35" s="150">
        <f t="shared" si="1"/>
        <v>0</v>
      </c>
    </row>
    <row r="36" spans="1:5" ht="39" thickBot="1" x14ac:dyDescent="0.3">
      <c r="C36" s="202" t="s">
        <v>113</v>
      </c>
      <c r="D36" s="207">
        <f>C35+D35</f>
        <v>0</v>
      </c>
    </row>
    <row r="37" spans="1:5" ht="15.75" thickBot="1" x14ac:dyDescent="0.3"/>
    <row r="38" spans="1:5" ht="15.75" thickBot="1" x14ac:dyDescent="0.3">
      <c r="A38" s="373" t="s">
        <v>114</v>
      </c>
      <c r="B38" s="374"/>
      <c r="C38" s="374"/>
      <c r="D38" s="374"/>
      <c r="E38" s="375"/>
    </row>
    <row r="39" spans="1:5" ht="15.75" customHeight="1" thickBot="1" x14ac:dyDescent="0.3">
      <c r="A39" s="376" t="s">
        <v>14</v>
      </c>
      <c r="B39" s="378" t="s">
        <v>109</v>
      </c>
      <c r="C39" s="370" t="s">
        <v>15</v>
      </c>
      <c r="D39" s="371"/>
      <c r="E39" s="372"/>
    </row>
    <row r="40" spans="1:5" ht="16.5" thickBot="1" x14ac:dyDescent="0.3">
      <c r="A40" s="377"/>
      <c r="B40" s="383"/>
      <c r="C40" s="290">
        <v>12000</v>
      </c>
      <c r="D40" s="87" t="s">
        <v>12</v>
      </c>
      <c r="E40" s="309">
        <v>36000</v>
      </c>
    </row>
    <row r="41" spans="1:5" x14ac:dyDescent="0.25">
      <c r="A41" s="187" t="s">
        <v>16</v>
      </c>
      <c r="B41" s="193">
        <v>1</v>
      </c>
      <c r="C41" s="152"/>
      <c r="D41" s="155"/>
      <c r="E41" s="156"/>
    </row>
    <row r="42" spans="1:5" ht="60" x14ac:dyDescent="0.25">
      <c r="A42" s="187" t="s">
        <v>26</v>
      </c>
      <c r="B42" s="194">
        <v>2</v>
      </c>
      <c r="C42" s="153"/>
      <c r="D42" s="146"/>
      <c r="E42" s="148"/>
    </row>
    <row r="43" spans="1:5" ht="30" x14ac:dyDescent="0.25">
      <c r="A43" s="187" t="s">
        <v>18</v>
      </c>
      <c r="B43" s="194">
        <v>1</v>
      </c>
      <c r="C43" s="153"/>
      <c r="D43" s="146"/>
      <c r="E43" s="148"/>
    </row>
    <row r="44" spans="1:5" ht="30" x14ac:dyDescent="0.25">
      <c r="A44" s="187" t="s">
        <v>19</v>
      </c>
      <c r="B44" s="194">
        <v>1</v>
      </c>
      <c r="C44" s="153"/>
      <c r="D44" s="146"/>
      <c r="E44" s="148"/>
    </row>
    <row r="45" spans="1:5" ht="45" x14ac:dyDescent="0.25">
      <c r="A45" s="187" t="s">
        <v>20</v>
      </c>
      <c r="B45" s="194">
        <v>3</v>
      </c>
      <c r="C45" s="153"/>
      <c r="D45" s="146"/>
      <c r="E45" s="148"/>
    </row>
    <row r="46" spans="1:5" ht="60" x14ac:dyDescent="0.25">
      <c r="A46" s="187" t="s">
        <v>21</v>
      </c>
      <c r="B46" s="194">
        <v>2</v>
      </c>
      <c r="C46" s="153"/>
      <c r="D46" s="146"/>
      <c r="E46" s="148"/>
    </row>
    <row r="47" spans="1:5" x14ac:dyDescent="0.25">
      <c r="A47" s="187" t="s">
        <v>22</v>
      </c>
      <c r="B47" s="194">
        <v>1</v>
      </c>
      <c r="C47" s="153"/>
      <c r="D47" s="146"/>
      <c r="E47" s="148"/>
    </row>
    <row r="48" spans="1:5" x14ac:dyDescent="0.25">
      <c r="A48" s="187" t="s">
        <v>23</v>
      </c>
      <c r="B48" s="194">
        <v>1</v>
      </c>
      <c r="C48" s="153"/>
      <c r="D48" s="146"/>
      <c r="E48" s="148"/>
    </row>
    <row r="49" spans="1:5" ht="30" x14ac:dyDescent="0.25">
      <c r="A49" s="187" t="s">
        <v>24</v>
      </c>
      <c r="B49" s="194">
        <v>1</v>
      </c>
      <c r="C49" s="153"/>
      <c r="D49" s="146"/>
      <c r="E49" s="148"/>
    </row>
    <row r="50" spans="1:5" ht="15.75" thickBot="1" x14ac:dyDescent="0.3">
      <c r="A50" s="189" t="s">
        <v>27</v>
      </c>
      <c r="B50" s="195">
        <v>2</v>
      </c>
      <c r="C50" s="153"/>
      <c r="D50" s="146"/>
      <c r="E50" s="148"/>
    </row>
    <row r="51" spans="1:5" ht="15.75" thickBot="1" x14ac:dyDescent="0.3">
      <c r="A51" s="189" t="s">
        <v>123</v>
      </c>
      <c r="B51" s="294">
        <v>1</v>
      </c>
      <c r="C51" s="165"/>
      <c r="D51" s="160"/>
      <c r="E51" s="161"/>
    </row>
    <row r="52" spans="1:5" ht="42.75" x14ac:dyDescent="0.25">
      <c r="A52" s="132"/>
      <c r="B52" s="190" t="s">
        <v>110</v>
      </c>
      <c r="C52" s="196">
        <f>($B$41*C41)+($B$42*C42)+($B$43*C43)+($B$44*C44)+($B$45*C45)+($B$46*C46)+($B$47*C47)+($B$48*C48)+($B$49*C49)+($B$50*C50)+($B$51*C51)</f>
        <v>0</v>
      </c>
      <c r="D52" s="215">
        <f>($B$41*D41)+($B$42*D42)+($B$43*D43)+($B$44*D44)+($B$45*D45)+($B$46*D46)+($B$47*D47)+($B$48*D48)+($B$49*D49)+($B$50*D50)+($B$51*D51)</f>
        <v>0</v>
      </c>
      <c r="E52" s="216">
        <f>($B$41*E41)+($B$42*E42)+($B$43*E43)+($B$44*E44)+($B$45*E45)+($B$46*E46)+($B$47*E47)+($B$48*E48)+($B$49*E49)+($B$50*E50)+($B$51*E51)</f>
        <v>0</v>
      </c>
    </row>
    <row r="53" spans="1:5" x14ac:dyDescent="0.25">
      <c r="A53" s="132"/>
      <c r="B53" s="191" t="s">
        <v>111</v>
      </c>
      <c r="C53" s="171">
        <v>2</v>
      </c>
      <c r="D53" s="133">
        <v>2</v>
      </c>
      <c r="E53" s="172">
        <v>2</v>
      </c>
    </row>
    <row r="54" spans="1:5" ht="29.25" thickBot="1" x14ac:dyDescent="0.3">
      <c r="A54" s="132"/>
      <c r="B54" s="192" t="s">
        <v>112</v>
      </c>
      <c r="C54" s="154">
        <f t="shared" ref="C54:E54" si="2">C53*C52</f>
        <v>0</v>
      </c>
      <c r="D54" s="149">
        <f t="shared" si="2"/>
        <v>0</v>
      </c>
      <c r="E54" s="150">
        <f t="shared" si="2"/>
        <v>0</v>
      </c>
    </row>
    <row r="55" spans="1:5" ht="29.25" thickBot="1" x14ac:dyDescent="0.3">
      <c r="A55" s="132"/>
      <c r="B55" s="132"/>
      <c r="C55" s="132"/>
      <c r="D55" s="175" t="s">
        <v>115</v>
      </c>
      <c r="E55" s="183">
        <f>SUM(C54:E54)</f>
        <v>0</v>
      </c>
    </row>
  </sheetData>
  <mergeCells count="13">
    <mergeCell ref="A39:A40"/>
    <mergeCell ref="B39:B40"/>
    <mergeCell ref="C39:E39"/>
    <mergeCell ref="A38:E38"/>
    <mergeCell ref="A20:D20"/>
    <mergeCell ref="C21:D21"/>
    <mergeCell ref="A21:A22"/>
    <mergeCell ref="B21:B22"/>
    <mergeCell ref="A2:B2"/>
    <mergeCell ref="A4:B4"/>
    <mergeCell ref="A7:B7"/>
    <mergeCell ref="A13:D13"/>
    <mergeCell ref="F13:I13"/>
  </mergeCells>
  <pageMargins left="0.29527559055118113" right="0" top="0.78740157480314965" bottom="0.78740157480314965" header="0.31496062992125984" footer="0.31496062992125984"/>
  <pageSetup paperSize="9" scale="5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59"/>
  <sheetViews>
    <sheetView topLeftCell="A40" workbookViewId="0">
      <selection sqref="A1:I59"/>
    </sheetView>
  </sheetViews>
  <sheetFormatPr defaultRowHeight="15" x14ac:dyDescent="0.25"/>
  <cols>
    <col min="1" max="1" width="23.5703125" style="124" bestFit="1" customWidth="1"/>
    <col min="2" max="2" width="32.28515625" style="124" customWidth="1"/>
    <col min="3" max="3" width="14" style="124" bestFit="1" customWidth="1"/>
    <col min="4" max="4" width="26.42578125" style="124" bestFit="1" customWidth="1"/>
    <col min="5" max="5" width="13.28515625" style="124" bestFit="1" customWidth="1"/>
    <col min="6" max="6" width="14" style="124" bestFit="1" customWidth="1"/>
    <col min="7" max="7" width="10.5703125" style="124" customWidth="1"/>
    <col min="8" max="8" width="15.140625" style="124" customWidth="1"/>
    <col min="9" max="9" width="20" style="124" customWidth="1"/>
    <col min="10" max="16384" width="9.140625" style="124"/>
  </cols>
  <sheetData>
    <row r="1" spans="1:9" x14ac:dyDescent="0.25">
      <c r="A1" s="9" t="s">
        <v>0</v>
      </c>
      <c r="B1" s="10" t="s">
        <v>90</v>
      </c>
    </row>
    <row r="2" spans="1:9" ht="15.75" thickBot="1" x14ac:dyDescent="0.3">
      <c r="A2" s="346"/>
      <c r="B2" s="347"/>
    </row>
    <row r="3" spans="1:9" ht="15.75" thickBot="1" x14ac:dyDescent="0.3">
      <c r="A3" s="11" t="s">
        <v>6</v>
      </c>
      <c r="B3" s="12" t="s">
        <v>2</v>
      </c>
      <c r="D3" s="25" t="s">
        <v>118</v>
      </c>
      <c r="E3" s="23">
        <f>D22+I20</f>
        <v>0</v>
      </c>
    </row>
    <row r="4" spans="1:9" x14ac:dyDescent="0.25">
      <c r="A4" s="365" t="s">
        <v>3</v>
      </c>
      <c r="B4" s="366"/>
      <c r="D4" s="26" t="s">
        <v>149</v>
      </c>
      <c r="E4" s="24"/>
    </row>
    <row r="5" spans="1:9" ht="15.75" thickBot="1" x14ac:dyDescent="0.3">
      <c r="A5" s="2">
        <v>10000</v>
      </c>
      <c r="B5" s="3">
        <v>1</v>
      </c>
      <c r="D5" s="6" t="s">
        <v>107</v>
      </c>
      <c r="E5" s="27">
        <f>E4+E3</f>
        <v>0</v>
      </c>
    </row>
    <row r="6" spans="1:9" x14ac:dyDescent="0.25">
      <c r="A6" s="37">
        <v>18000</v>
      </c>
      <c r="B6" s="38">
        <v>15</v>
      </c>
      <c r="D6" s="25" t="s">
        <v>150</v>
      </c>
      <c r="E6" s="23">
        <f>(F40+D59)/12</f>
        <v>0</v>
      </c>
    </row>
    <row r="7" spans="1:9" x14ac:dyDescent="0.25">
      <c r="A7" s="37">
        <v>20000</v>
      </c>
      <c r="B7" s="38">
        <v>9</v>
      </c>
      <c r="D7" s="26" t="s">
        <v>149</v>
      </c>
      <c r="E7" s="24"/>
    </row>
    <row r="8" spans="1:9" ht="15.75" thickBot="1" x14ac:dyDescent="0.3">
      <c r="A8" s="37">
        <v>27000</v>
      </c>
      <c r="B8" s="38">
        <v>2</v>
      </c>
      <c r="D8" s="6" t="s">
        <v>117</v>
      </c>
      <c r="E8" s="27">
        <f>E7+E6</f>
        <v>0</v>
      </c>
    </row>
    <row r="9" spans="1:9" ht="15.75" thickBot="1" x14ac:dyDescent="0.3">
      <c r="A9" s="348" t="s">
        <v>4</v>
      </c>
      <c r="B9" s="349"/>
      <c r="D9" s="185" t="s">
        <v>120</v>
      </c>
      <c r="E9" s="186">
        <f>E8+E5</f>
        <v>0</v>
      </c>
    </row>
    <row r="10" spans="1:9" x14ac:dyDescent="0.25">
      <c r="A10" s="2">
        <v>12000</v>
      </c>
      <c r="B10" s="3">
        <v>3</v>
      </c>
    </row>
    <row r="11" spans="1:9" ht="15.75" thickBot="1" x14ac:dyDescent="0.3">
      <c r="A11" s="2">
        <v>30000</v>
      </c>
      <c r="B11" s="3">
        <v>2</v>
      </c>
    </row>
    <row r="12" spans="1:9" ht="15.75" thickBot="1" x14ac:dyDescent="0.3">
      <c r="A12" s="7" t="s">
        <v>5</v>
      </c>
      <c r="B12" s="8">
        <f>SUM(B5:B8,B10:B11)</f>
        <v>32</v>
      </c>
    </row>
    <row r="16" spans="1:9" ht="15.75" x14ac:dyDescent="0.25">
      <c r="A16" s="362" t="s">
        <v>91</v>
      </c>
      <c r="B16" s="363"/>
      <c r="C16" s="363"/>
      <c r="D16" s="364"/>
      <c r="F16" s="345" t="s">
        <v>92</v>
      </c>
      <c r="G16" s="345"/>
      <c r="H16" s="345"/>
      <c r="I16" s="345"/>
    </row>
    <row r="17" spans="1:9" ht="63" x14ac:dyDescent="0.25">
      <c r="A17" s="126" t="s">
        <v>7</v>
      </c>
      <c r="B17" s="126" t="s">
        <v>8</v>
      </c>
      <c r="C17" s="126" t="s">
        <v>9</v>
      </c>
      <c r="D17" s="126" t="s">
        <v>10</v>
      </c>
      <c r="F17" s="126" t="s">
        <v>7</v>
      </c>
      <c r="G17" s="126" t="s">
        <v>8</v>
      </c>
      <c r="H17" s="126" t="s">
        <v>9</v>
      </c>
      <c r="I17" s="126" t="s">
        <v>10</v>
      </c>
    </row>
    <row r="18" spans="1:9" x14ac:dyDescent="0.25">
      <c r="A18" s="138">
        <v>10000</v>
      </c>
      <c r="B18" s="133">
        <v>1</v>
      </c>
      <c r="C18" s="142"/>
      <c r="D18" s="142">
        <f>B18*C18</f>
        <v>0</v>
      </c>
      <c r="E18" s="125"/>
      <c r="F18" s="138">
        <v>12000</v>
      </c>
      <c r="G18" s="133">
        <v>3</v>
      </c>
      <c r="H18" s="146"/>
      <c r="I18" s="142">
        <f>H18*G18</f>
        <v>0</v>
      </c>
    </row>
    <row r="19" spans="1:9" x14ac:dyDescent="0.25">
      <c r="A19" s="138" t="s">
        <v>86</v>
      </c>
      <c r="B19" s="133">
        <v>15</v>
      </c>
      <c r="C19" s="142"/>
      <c r="D19" s="142">
        <f>B19*C19</f>
        <v>0</v>
      </c>
      <c r="E19" s="125"/>
      <c r="F19" s="138">
        <v>30000</v>
      </c>
      <c r="G19" s="133">
        <v>2</v>
      </c>
      <c r="H19" s="146"/>
      <c r="I19" s="142">
        <f>H19*G19</f>
        <v>0</v>
      </c>
    </row>
    <row r="20" spans="1:9" x14ac:dyDescent="0.25">
      <c r="A20" s="138">
        <v>20000</v>
      </c>
      <c r="B20" s="133">
        <v>9</v>
      </c>
      <c r="C20" s="142"/>
      <c r="D20" s="142">
        <f>B20*C20</f>
        <v>0</v>
      </c>
      <c r="E20" s="125"/>
      <c r="F20" s="132"/>
      <c r="G20" s="132"/>
      <c r="H20" s="144" t="s">
        <v>13</v>
      </c>
      <c r="I20" s="120">
        <f>SUM(I18:I19)</f>
        <v>0</v>
      </c>
    </row>
    <row r="21" spans="1:9" x14ac:dyDescent="0.25">
      <c r="A21" s="138">
        <v>27000</v>
      </c>
      <c r="B21" s="133">
        <v>2</v>
      </c>
      <c r="C21" s="142"/>
      <c r="D21" s="142">
        <f>B21*C21</f>
        <v>0</v>
      </c>
      <c r="E21" s="125"/>
      <c r="F21" s="132"/>
      <c r="G21" s="132"/>
      <c r="H21" s="98"/>
      <c r="I21" s="97"/>
    </row>
    <row r="22" spans="1:9" x14ac:dyDescent="0.25">
      <c r="A22" s="132"/>
      <c r="B22" s="132"/>
      <c r="C22" s="144" t="s">
        <v>13</v>
      </c>
      <c r="D22" s="120">
        <f>SUM(D18:D21)</f>
        <v>0</v>
      </c>
      <c r="E22" s="125"/>
      <c r="F22" s="132"/>
      <c r="G22" s="132"/>
      <c r="H22" s="98"/>
      <c r="I22" s="97"/>
    </row>
    <row r="23" spans="1:9" ht="15.75" thickBot="1" x14ac:dyDescent="0.3">
      <c r="E23" s="125"/>
    </row>
    <row r="24" spans="1:9" ht="16.5" thickBot="1" x14ac:dyDescent="0.3">
      <c r="A24" s="359" t="s">
        <v>108</v>
      </c>
      <c r="B24" s="360"/>
      <c r="C24" s="360"/>
      <c r="D24" s="360"/>
      <c r="E24" s="360"/>
      <c r="F24" s="361"/>
    </row>
    <row r="25" spans="1:9" ht="16.5" thickBot="1" x14ac:dyDescent="0.3">
      <c r="A25" s="367" t="s">
        <v>14</v>
      </c>
      <c r="B25" s="368" t="s">
        <v>109</v>
      </c>
      <c r="C25" s="350" t="s">
        <v>15</v>
      </c>
      <c r="D25" s="351"/>
      <c r="E25" s="351"/>
      <c r="F25" s="352"/>
    </row>
    <row r="26" spans="1:9" ht="48" thickBot="1" x14ac:dyDescent="0.3">
      <c r="A26" s="357"/>
      <c r="B26" s="358"/>
      <c r="C26" s="69" t="s">
        <v>11</v>
      </c>
      <c r="D26" s="114" t="s">
        <v>86</v>
      </c>
      <c r="E26" s="114" t="s">
        <v>87</v>
      </c>
      <c r="F26" s="116" t="s">
        <v>38</v>
      </c>
    </row>
    <row r="27" spans="1:9" ht="15.75" x14ac:dyDescent="0.25">
      <c r="A27" s="127" t="s">
        <v>16</v>
      </c>
      <c r="B27" s="177">
        <v>1</v>
      </c>
      <c r="C27" s="152"/>
      <c r="D27" s="155"/>
      <c r="E27" s="155"/>
      <c r="F27" s="156"/>
    </row>
    <row r="28" spans="1:9" ht="31.5" x14ac:dyDescent="0.25">
      <c r="A28" s="127" t="s">
        <v>17</v>
      </c>
      <c r="B28" s="129">
        <v>2</v>
      </c>
      <c r="C28" s="153"/>
      <c r="D28" s="146"/>
      <c r="E28" s="146"/>
      <c r="F28" s="148"/>
    </row>
    <row r="29" spans="1:9" ht="31.5" x14ac:dyDescent="0.25">
      <c r="A29" s="127" t="s">
        <v>18</v>
      </c>
      <c r="B29" s="129">
        <v>1</v>
      </c>
      <c r="C29" s="153"/>
      <c r="D29" s="146"/>
      <c r="E29" s="146"/>
      <c r="F29" s="148"/>
    </row>
    <row r="30" spans="1:9" ht="31.5" x14ac:dyDescent="0.25">
      <c r="A30" s="127" t="s">
        <v>19</v>
      </c>
      <c r="B30" s="129">
        <v>1</v>
      </c>
      <c r="C30" s="153"/>
      <c r="D30" s="146"/>
      <c r="E30" s="146"/>
      <c r="F30" s="148"/>
    </row>
    <row r="31" spans="1:9" ht="47.25" x14ac:dyDescent="0.25">
      <c r="A31" s="127" t="s">
        <v>20</v>
      </c>
      <c r="B31" s="129">
        <v>3</v>
      </c>
      <c r="C31" s="153"/>
      <c r="D31" s="146"/>
      <c r="E31" s="146"/>
      <c r="F31" s="148"/>
    </row>
    <row r="32" spans="1:9" ht="63" x14ac:dyDescent="0.25">
      <c r="A32" s="127" t="s">
        <v>21</v>
      </c>
      <c r="B32" s="129">
        <v>2</v>
      </c>
      <c r="C32" s="153"/>
      <c r="D32" s="146"/>
      <c r="E32" s="146"/>
      <c r="F32" s="148"/>
    </row>
    <row r="33" spans="1:6" ht="15.75" x14ac:dyDescent="0.25">
      <c r="A33" s="127" t="s">
        <v>22</v>
      </c>
      <c r="B33" s="129">
        <v>2</v>
      </c>
      <c r="C33" s="153"/>
      <c r="D33" s="146"/>
      <c r="E33" s="146"/>
      <c r="F33" s="148"/>
    </row>
    <row r="34" spans="1:6" ht="15.75" x14ac:dyDescent="0.25">
      <c r="A34" s="127" t="s">
        <v>23</v>
      </c>
      <c r="B34" s="129">
        <v>1</v>
      </c>
      <c r="C34" s="153"/>
      <c r="D34" s="146"/>
      <c r="E34" s="146"/>
      <c r="F34" s="148"/>
    </row>
    <row r="35" spans="1:6" ht="31.5" x14ac:dyDescent="0.25">
      <c r="A35" s="127" t="s">
        <v>24</v>
      </c>
      <c r="B35" s="129">
        <v>1</v>
      </c>
      <c r="C35" s="153"/>
      <c r="D35" s="146"/>
      <c r="E35" s="146"/>
      <c r="F35" s="148"/>
    </row>
    <row r="36" spans="1:6" ht="16.5" thickBot="1" x14ac:dyDescent="0.3">
      <c r="A36" s="128" t="s">
        <v>25</v>
      </c>
      <c r="B36" s="130">
        <v>1</v>
      </c>
      <c r="C36" s="165"/>
      <c r="D36" s="160"/>
      <c r="E36" s="160"/>
      <c r="F36" s="161"/>
    </row>
    <row r="37" spans="1:6" ht="25.5" x14ac:dyDescent="0.25">
      <c r="B37" s="178" t="s">
        <v>110</v>
      </c>
      <c r="C37" s="152">
        <f>($B$27*C27)+($B$28*C28)+($B$29*C29)+($B$30*C30)+($B$31*C31)+($B$32*C32)+($B$33*C33)+($B$34*C34)+($B$35*C35)+($B$36*C36)</f>
        <v>0</v>
      </c>
      <c r="D37" s="155">
        <f t="shared" ref="D37:F37" si="0">($B$27*D27)+($B$28*D28)+($B$29*D29)+($B$30*D30)+($B$31*D31)+($B$32*D32)+($B$33*D33)+($B$34*D34)+($B$35*D35)+($B$36*D36)</f>
        <v>0</v>
      </c>
      <c r="E37" s="155">
        <f t="shared" si="0"/>
        <v>0</v>
      </c>
      <c r="F37" s="156">
        <f t="shared" si="0"/>
        <v>0</v>
      </c>
    </row>
    <row r="38" spans="1:6" x14ac:dyDescent="0.25">
      <c r="B38" s="179" t="s">
        <v>111</v>
      </c>
      <c r="C38" s="171">
        <v>1</v>
      </c>
      <c r="D38" s="133">
        <v>15</v>
      </c>
      <c r="E38" s="133">
        <v>9</v>
      </c>
      <c r="F38" s="172">
        <v>2</v>
      </c>
    </row>
    <row r="39" spans="1:6" ht="15.75" thickBot="1" x14ac:dyDescent="0.3">
      <c r="B39" s="180" t="s">
        <v>112</v>
      </c>
      <c r="C39" s="154">
        <f>C38*C37</f>
        <v>0</v>
      </c>
      <c r="D39" s="149">
        <f>D38*D37</f>
        <v>0</v>
      </c>
      <c r="E39" s="149">
        <f>E38*E37</f>
        <v>0</v>
      </c>
      <c r="F39" s="150">
        <f>F38*F37</f>
        <v>0</v>
      </c>
    </row>
    <row r="40" spans="1:6" ht="39" thickBot="1" x14ac:dyDescent="0.3">
      <c r="E40" s="202" t="s">
        <v>113</v>
      </c>
      <c r="F40" s="207">
        <f>SUM(C39:F39)</f>
        <v>0</v>
      </c>
    </row>
    <row r="41" spans="1:6" ht="15.75" thickBot="1" x14ac:dyDescent="0.3"/>
    <row r="42" spans="1:6" ht="16.5" thickBot="1" x14ac:dyDescent="0.3">
      <c r="A42" s="242" t="s">
        <v>114</v>
      </c>
      <c r="B42" s="243"/>
      <c r="C42" s="243"/>
      <c r="D42" s="244"/>
    </row>
    <row r="43" spans="1:6" ht="16.5" thickBot="1" x14ac:dyDescent="0.3">
      <c r="A43" s="353" t="s">
        <v>14</v>
      </c>
      <c r="B43" s="355" t="s">
        <v>109</v>
      </c>
      <c r="C43" s="350" t="s">
        <v>15</v>
      </c>
      <c r="D43" s="352"/>
    </row>
    <row r="44" spans="1:6" ht="16.5" thickBot="1" x14ac:dyDescent="0.3">
      <c r="A44" s="357"/>
      <c r="B44" s="368"/>
      <c r="C44" s="86">
        <v>12000</v>
      </c>
      <c r="D44" s="295">
        <v>30000</v>
      </c>
    </row>
    <row r="45" spans="1:6" ht="15.75" x14ac:dyDescent="0.25">
      <c r="A45" s="129" t="s">
        <v>16</v>
      </c>
      <c r="B45" s="177">
        <v>1</v>
      </c>
      <c r="C45" s="152"/>
      <c r="D45" s="312"/>
      <c r="F45" s="184"/>
    </row>
    <row r="46" spans="1:6" ht="63" x14ac:dyDescent="0.25">
      <c r="A46" s="129" t="s">
        <v>26</v>
      </c>
      <c r="B46" s="129">
        <v>2</v>
      </c>
      <c r="C46" s="153"/>
      <c r="D46" s="166"/>
      <c r="F46" s="184"/>
    </row>
    <row r="47" spans="1:6" ht="31.5" x14ac:dyDescent="0.25">
      <c r="A47" s="129" t="s">
        <v>18</v>
      </c>
      <c r="B47" s="129">
        <v>1</v>
      </c>
      <c r="C47" s="153"/>
      <c r="D47" s="166"/>
      <c r="F47" s="184"/>
    </row>
    <row r="48" spans="1:6" ht="31.5" x14ac:dyDescent="0.25">
      <c r="A48" s="129" t="s">
        <v>19</v>
      </c>
      <c r="B48" s="129">
        <v>1</v>
      </c>
      <c r="C48" s="153"/>
      <c r="D48" s="166"/>
      <c r="F48" s="184"/>
    </row>
    <row r="49" spans="1:6" ht="47.25" x14ac:dyDescent="0.25">
      <c r="A49" s="129" t="s">
        <v>20</v>
      </c>
      <c r="B49" s="129">
        <v>3</v>
      </c>
      <c r="C49" s="153"/>
      <c r="D49" s="166"/>
      <c r="F49" s="184"/>
    </row>
    <row r="50" spans="1:6" ht="63" x14ac:dyDescent="0.25">
      <c r="A50" s="129" t="s">
        <v>21</v>
      </c>
      <c r="B50" s="129">
        <v>2</v>
      </c>
      <c r="C50" s="153"/>
      <c r="D50" s="166"/>
      <c r="F50" s="184"/>
    </row>
    <row r="51" spans="1:6" ht="15.75" x14ac:dyDescent="0.25">
      <c r="A51" s="129" t="s">
        <v>22</v>
      </c>
      <c r="B51" s="129">
        <v>1</v>
      </c>
      <c r="C51" s="153"/>
      <c r="D51" s="166"/>
      <c r="F51" s="184"/>
    </row>
    <row r="52" spans="1:6" ht="15.75" x14ac:dyDescent="0.25">
      <c r="A52" s="129" t="s">
        <v>23</v>
      </c>
      <c r="B52" s="129">
        <v>1</v>
      </c>
      <c r="C52" s="153"/>
      <c r="D52" s="166"/>
      <c r="F52" s="184"/>
    </row>
    <row r="53" spans="1:6" ht="31.5" x14ac:dyDescent="0.25">
      <c r="A53" s="129" t="s">
        <v>24</v>
      </c>
      <c r="B53" s="129">
        <v>1</v>
      </c>
      <c r="C53" s="153"/>
      <c r="D53" s="166"/>
      <c r="F53" s="184"/>
    </row>
    <row r="54" spans="1:6" ht="16.5" thickBot="1" x14ac:dyDescent="0.3">
      <c r="A54" s="130" t="s">
        <v>27</v>
      </c>
      <c r="B54" s="278">
        <v>2</v>
      </c>
      <c r="C54" s="153"/>
      <c r="D54" s="166"/>
      <c r="F54" s="184"/>
    </row>
    <row r="55" spans="1:6" ht="15.75" thickBot="1" x14ac:dyDescent="0.3">
      <c r="A55" s="205" t="s">
        <v>123</v>
      </c>
      <c r="B55" s="205">
        <v>1</v>
      </c>
      <c r="C55" s="154"/>
      <c r="D55" s="313"/>
      <c r="F55" s="184"/>
    </row>
    <row r="56" spans="1:6" ht="25.5" x14ac:dyDescent="0.25">
      <c r="B56" s="273" t="s">
        <v>110</v>
      </c>
      <c r="C56" s="305">
        <f>($B$45*C45)+($B$46*C46)+($B$47*C47)+($B$48*C48)+($B$49*C49)+($B$50*C50)+($B$51*C51)+($B$52*C52)+($B$53*C53)+($B$54*C54)+($B$55*C55)</f>
        <v>0</v>
      </c>
      <c r="D56" s="307">
        <f>($B$45*D45)+($B$46*D46)+($B$47*D47)+($B$48*D48)+($B$49*D49)+($B$50*D50)+($B$51*D51)+($B$52*D52)+($B$53*D53)+($B$54*D54)</f>
        <v>0</v>
      </c>
    </row>
    <row r="57" spans="1:6" x14ac:dyDescent="0.25">
      <c r="B57" s="179" t="s">
        <v>111</v>
      </c>
      <c r="C57" s="171">
        <v>3</v>
      </c>
      <c r="D57" s="172">
        <v>2</v>
      </c>
    </row>
    <row r="58" spans="1:6" ht="15.75" thickBot="1" x14ac:dyDescent="0.3">
      <c r="B58" s="180" t="s">
        <v>112</v>
      </c>
      <c r="C58" s="154">
        <f>C57*C56</f>
        <v>0</v>
      </c>
      <c r="D58" s="150">
        <f>D57*D56</f>
        <v>0</v>
      </c>
    </row>
    <row r="59" spans="1:6" ht="43.5" thickBot="1" x14ac:dyDescent="0.3">
      <c r="C59" s="175" t="s">
        <v>115</v>
      </c>
      <c r="D59" s="183">
        <f>SUM(C58:D58)</f>
        <v>0</v>
      </c>
    </row>
  </sheetData>
  <mergeCells count="12">
    <mergeCell ref="F16:I16"/>
    <mergeCell ref="A43:A44"/>
    <mergeCell ref="B43:B44"/>
    <mergeCell ref="C43:D43"/>
    <mergeCell ref="A2:B2"/>
    <mergeCell ref="A4:B4"/>
    <mergeCell ref="A9:B9"/>
    <mergeCell ref="A16:D16"/>
    <mergeCell ref="A25:A26"/>
    <mergeCell ref="B25:B26"/>
    <mergeCell ref="C25:F25"/>
    <mergeCell ref="A24:F24"/>
  </mergeCells>
  <pageMargins left="0.11811023622047245" right="0.11811023622047245" top="0.19685039370078741" bottom="0.19685039370078741" header="0.31496062992125984" footer="0.31496062992125984"/>
  <pageSetup paperSize="9" scale="57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I57"/>
  <sheetViews>
    <sheetView topLeftCell="A37" workbookViewId="0">
      <selection sqref="A1:I56"/>
    </sheetView>
  </sheetViews>
  <sheetFormatPr defaultRowHeight="15" x14ac:dyDescent="0.25"/>
  <cols>
    <col min="1" max="1" width="23.5703125" style="28" bestFit="1" customWidth="1"/>
    <col min="2" max="2" width="32.28515625" style="28" customWidth="1"/>
    <col min="3" max="3" width="15.140625" style="28" bestFit="1" customWidth="1"/>
    <col min="4" max="4" width="26.5703125" style="28" bestFit="1" customWidth="1"/>
    <col min="5" max="5" width="14.42578125" style="28" bestFit="1" customWidth="1"/>
    <col min="6" max="6" width="15.140625" style="28" bestFit="1" customWidth="1"/>
    <col min="7" max="7" width="14.7109375" style="28" customWidth="1"/>
    <col min="8" max="8" width="17.42578125" style="28" customWidth="1"/>
    <col min="9" max="9" width="19.42578125" style="28" customWidth="1"/>
    <col min="10" max="16384" width="9.140625" style="28"/>
  </cols>
  <sheetData>
    <row r="1" spans="1:9" x14ac:dyDescent="0.25">
      <c r="A1" s="9" t="s">
        <v>0</v>
      </c>
      <c r="B1" s="10" t="s">
        <v>30</v>
      </c>
    </row>
    <row r="2" spans="1:9" ht="15.75" thickBot="1" x14ac:dyDescent="0.3">
      <c r="A2" s="346"/>
      <c r="B2" s="347"/>
    </row>
    <row r="3" spans="1:9" ht="15.75" thickBot="1" x14ac:dyDescent="0.3">
      <c r="A3" s="11" t="s">
        <v>6</v>
      </c>
      <c r="B3" s="12" t="s">
        <v>2</v>
      </c>
      <c r="D3" s="25" t="s">
        <v>118</v>
      </c>
      <c r="E3" s="23">
        <f>D17+I20</f>
        <v>0</v>
      </c>
    </row>
    <row r="4" spans="1:9" ht="15.75" thickBot="1" x14ac:dyDescent="0.3">
      <c r="A4" s="348" t="s">
        <v>3</v>
      </c>
      <c r="B4" s="349"/>
      <c r="D4" s="26" t="s">
        <v>149</v>
      </c>
      <c r="E4" s="24"/>
    </row>
    <row r="5" spans="1:9" ht="15.75" thickBot="1" x14ac:dyDescent="0.3">
      <c r="A5" s="13">
        <v>18000</v>
      </c>
      <c r="B5" s="14">
        <v>31</v>
      </c>
      <c r="D5" s="6" t="s">
        <v>107</v>
      </c>
      <c r="E5" s="27">
        <f>E4+E3</f>
        <v>0</v>
      </c>
    </row>
    <row r="6" spans="1:9" ht="15.75" thickBot="1" x14ac:dyDescent="0.3">
      <c r="A6" s="348" t="s">
        <v>4</v>
      </c>
      <c r="B6" s="349"/>
      <c r="D6" s="25" t="s">
        <v>150</v>
      </c>
      <c r="E6" s="23">
        <f>(C37+F56)/12</f>
        <v>0</v>
      </c>
    </row>
    <row r="7" spans="1:9" x14ac:dyDescent="0.25">
      <c r="A7" s="13">
        <v>12000</v>
      </c>
      <c r="B7" s="14">
        <v>5</v>
      </c>
      <c r="D7" s="26" t="s">
        <v>149</v>
      </c>
      <c r="E7" s="24"/>
    </row>
    <row r="8" spans="1:9" ht="15.75" thickBot="1" x14ac:dyDescent="0.3">
      <c r="A8" s="2">
        <v>18000</v>
      </c>
      <c r="B8" s="3">
        <v>1</v>
      </c>
      <c r="D8" s="6" t="s">
        <v>117</v>
      </c>
      <c r="E8" s="27">
        <f>E7+E6</f>
        <v>0</v>
      </c>
    </row>
    <row r="9" spans="1:9" ht="15.75" thickBot="1" x14ac:dyDescent="0.3">
      <c r="A9" s="37">
        <v>21000</v>
      </c>
      <c r="B9" s="38">
        <v>1</v>
      </c>
      <c r="D9" s="185" t="s">
        <v>120</v>
      </c>
      <c r="E9" s="186">
        <f>E8+E5</f>
        <v>0</v>
      </c>
    </row>
    <row r="10" spans="1:9" ht="15.75" thickBot="1" x14ac:dyDescent="0.3">
      <c r="A10" s="4">
        <v>24000</v>
      </c>
      <c r="B10" s="5">
        <v>5</v>
      </c>
    </row>
    <row r="11" spans="1:9" ht="15.75" thickBot="1" x14ac:dyDescent="0.3">
      <c r="A11" s="7" t="s">
        <v>5</v>
      </c>
      <c r="B11" s="8">
        <f>SUM(B5,B7:B10)</f>
        <v>43</v>
      </c>
    </row>
    <row r="14" spans="1:9" ht="15.75" x14ac:dyDescent="0.25">
      <c r="A14" s="362" t="s">
        <v>31</v>
      </c>
      <c r="B14" s="363"/>
      <c r="C14" s="363"/>
      <c r="D14" s="364"/>
      <c r="F14" s="345" t="s">
        <v>32</v>
      </c>
      <c r="G14" s="345"/>
      <c r="H14" s="345"/>
      <c r="I14" s="345"/>
    </row>
    <row r="15" spans="1:9" ht="63" x14ac:dyDescent="0.25">
      <c r="A15" s="30" t="s">
        <v>7</v>
      </c>
      <c r="B15" s="30" t="s">
        <v>8</v>
      </c>
      <c r="C15" s="30" t="s">
        <v>9</v>
      </c>
      <c r="D15" s="30" t="s">
        <v>10</v>
      </c>
      <c r="F15" s="39" t="s">
        <v>7</v>
      </c>
      <c r="G15" s="39" t="s">
        <v>8</v>
      </c>
      <c r="H15" s="39" t="s">
        <v>9</v>
      </c>
      <c r="I15" s="39" t="s">
        <v>10</v>
      </c>
    </row>
    <row r="16" spans="1:9" x14ac:dyDescent="0.25">
      <c r="A16" s="35">
        <v>18000</v>
      </c>
      <c r="B16" s="34">
        <v>31</v>
      </c>
      <c r="C16" s="32"/>
      <c r="D16" s="32">
        <f>B16*C16</f>
        <v>0</v>
      </c>
      <c r="E16" s="29"/>
      <c r="F16" s="43">
        <v>12000</v>
      </c>
      <c r="G16" s="42">
        <v>5</v>
      </c>
      <c r="H16" s="40"/>
      <c r="I16" s="40">
        <f>H16*G16</f>
        <v>0</v>
      </c>
    </row>
    <row r="17" spans="1:9" x14ac:dyDescent="0.25">
      <c r="A17" s="33"/>
      <c r="B17" s="33"/>
      <c r="C17" s="36" t="s">
        <v>13</v>
      </c>
      <c r="D17" s="32">
        <f>SUM(D16:D16)</f>
        <v>0</v>
      </c>
      <c r="E17" s="29"/>
      <c r="F17" s="43">
        <v>18000</v>
      </c>
      <c r="G17" s="42">
        <v>1</v>
      </c>
      <c r="H17" s="40"/>
      <c r="I17" s="40">
        <f>H17*G17</f>
        <v>0</v>
      </c>
    </row>
    <row r="18" spans="1:9" x14ac:dyDescent="0.25">
      <c r="E18" s="29"/>
      <c r="F18" s="43" t="s">
        <v>12</v>
      </c>
      <c r="G18" s="42">
        <v>1</v>
      </c>
      <c r="H18" s="40"/>
      <c r="I18" s="40">
        <f>H18*G18</f>
        <v>0</v>
      </c>
    </row>
    <row r="19" spans="1:9" x14ac:dyDescent="0.25">
      <c r="F19" s="43">
        <v>24000</v>
      </c>
      <c r="G19" s="42">
        <v>5</v>
      </c>
      <c r="H19" s="40"/>
      <c r="I19" s="40">
        <f>H19*G19</f>
        <v>0</v>
      </c>
    </row>
    <row r="20" spans="1:9" ht="15.75" thickBot="1" x14ac:dyDescent="0.3">
      <c r="F20" s="41"/>
      <c r="G20" s="41"/>
      <c r="H20" s="44" t="s">
        <v>13</v>
      </c>
      <c r="I20" s="40">
        <f>SUM(I16:I19)</f>
        <v>0</v>
      </c>
    </row>
    <row r="21" spans="1:9" ht="16.5" customHeight="1" thickBot="1" x14ac:dyDescent="0.3">
      <c r="A21" s="359" t="s">
        <v>108</v>
      </c>
      <c r="B21" s="360"/>
      <c r="C21" s="361"/>
      <c r="D21" s="124"/>
      <c r="E21" s="124"/>
      <c r="F21" s="124"/>
    </row>
    <row r="22" spans="1:9" ht="32.25" thickBot="1" x14ac:dyDescent="0.3">
      <c r="A22" s="367" t="s">
        <v>14</v>
      </c>
      <c r="B22" s="356" t="s">
        <v>109</v>
      </c>
      <c r="C22" s="204" t="s">
        <v>15</v>
      </c>
      <c r="D22" s="124"/>
      <c r="E22" s="124"/>
      <c r="F22" s="124"/>
    </row>
    <row r="23" spans="1:9" ht="16.5" thickBot="1" x14ac:dyDescent="0.3">
      <c r="A23" s="357"/>
      <c r="B23" s="391"/>
      <c r="C23" s="224">
        <v>18000</v>
      </c>
      <c r="D23" s="124"/>
      <c r="E23" s="124"/>
      <c r="F23" s="124"/>
    </row>
    <row r="24" spans="1:9" ht="15.75" x14ac:dyDescent="0.25">
      <c r="A24" s="127" t="s">
        <v>16</v>
      </c>
      <c r="B24" s="177">
        <v>1</v>
      </c>
      <c r="C24" s="212"/>
      <c r="D24" s="124"/>
      <c r="E24" s="124"/>
      <c r="F24" s="124"/>
    </row>
    <row r="25" spans="1:9" ht="31.5" x14ac:dyDescent="0.25">
      <c r="A25" s="127" t="s">
        <v>17</v>
      </c>
      <c r="B25" s="129">
        <v>2</v>
      </c>
      <c r="C25" s="225"/>
      <c r="D25" s="124"/>
      <c r="E25" s="124"/>
      <c r="F25" s="124"/>
    </row>
    <row r="26" spans="1:9" ht="31.5" x14ac:dyDescent="0.25">
      <c r="A26" s="127" t="s">
        <v>18</v>
      </c>
      <c r="B26" s="129">
        <v>1</v>
      </c>
      <c r="C26" s="225"/>
      <c r="D26" s="124"/>
      <c r="E26" s="124"/>
      <c r="F26" s="124"/>
    </row>
    <row r="27" spans="1:9" ht="31.5" x14ac:dyDescent="0.25">
      <c r="A27" s="127" t="s">
        <v>19</v>
      </c>
      <c r="B27" s="129">
        <v>1</v>
      </c>
      <c r="C27" s="225"/>
      <c r="D27" s="124"/>
      <c r="E27" s="124"/>
      <c r="F27" s="124"/>
    </row>
    <row r="28" spans="1:9" ht="47.25" x14ac:dyDescent="0.25">
      <c r="A28" s="127" t="s">
        <v>20</v>
      </c>
      <c r="B28" s="129">
        <v>3</v>
      </c>
      <c r="C28" s="225"/>
      <c r="D28" s="124"/>
      <c r="E28" s="124"/>
      <c r="F28" s="124"/>
    </row>
    <row r="29" spans="1:9" ht="63" x14ac:dyDescent="0.25">
      <c r="A29" s="127" t="s">
        <v>21</v>
      </c>
      <c r="B29" s="129">
        <v>2</v>
      </c>
      <c r="C29" s="225"/>
      <c r="D29" s="124"/>
      <c r="E29" s="124"/>
      <c r="F29" s="124"/>
    </row>
    <row r="30" spans="1:9" ht="15.75" x14ac:dyDescent="0.25">
      <c r="A30" s="127" t="s">
        <v>22</v>
      </c>
      <c r="B30" s="129">
        <v>2</v>
      </c>
      <c r="C30" s="225"/>
      <c r="D30" s="124"/>
      <c r="E30" s="124"/>
      <c r="F30" s="124"/>
    </row>
    <row r="31" spans="1:9" ht="15.75" x14ac:dyDescent="0.25">
      <c r="A31" s="127" t="s">
        <v>23</v>
      </c>
      <c r="B31" s="129">
        <v>1</v>
      </c>
      <c r="C31" s="225"/>
      <c r="D31" s="124"/>
      <c r="E31" s="124"/>
      <c r="F31" s="124"/>
    </row>
    <row r="32" spans="1:9" ht="31.5" x14ac:dyDescent="0.25">
      <c r="A32" s="127" t="s">
        <v>24</v>
      </c>
      <c r="B32" s="129">
        <v>1</v>
      </c>
      <c r="C32" s="225"/>
      <c r="D32" s="124"/>
      <c r="E32" s="124"/>
      <c r="F32" s="124"/>
    </row>
    <row r="33" spans="1:6" ht="15.75" customHeight="1" thickBot="1" x14ac:dyDescent="0.3">
      <c r="A33" s="128" t="s">
        <v>25</v>
      </c>
      <c r="B33" s="130">
        <v>1</v>
      </c>
      <c r="C33" s="213"/>
      <c r="D33" s="124"/>
      <c r="E33" s="124"/>
      <c r="F33" s="124"/>
    </row>
    <row r="34" spans="1:6" ht="25.5" x14ac:dyDescent="0.25">
      <c r="A34" s="124"/>
      <c r="B34" s="178" t="s">
        <v>110</v>
      </c>
      <c r="C34" s="212">
        <f>($B$24*C24)+($B$25*C25)+($B$26*C26)+($B$27*C27)+($B$28*C28)+($B$29*C29)+($B$30*C30)+($B$31*C31)+($B$32*C32)+($B$33*C33)</f>
        <v>0</v>
      </c>
      <c r="D34" s="124"/>
      <c r="E34" s="124"/>
      <c r="F34" s="124"/>
    </row>
    <row r="35" spans="1:6" ht="16.5" customHeight="1" x14ac:dyDescent="0.25">
      <c r="A35" s="124"/>
      <c r="B35" s="179" t="s">
        <v>111</v>
      </c>
      <c r="C35" s="226">
        <v>31</v>
      </c>
      <c r="D35" s="124"/>
      <c r="E35" s="124"/>
      <c r="F35" s="124"/>
    </row>
    <row r="36" spans="1:6" ht="15.75" thickBot="1" x14ac:dyDescent="0.3">
      <c r="A36" s="124"/>
      <c r="B36" s="180" t="s">
        <v>112</v>
      </c>
      <c r="C36" s="213">
        <f>C34*C35</f>
        <v>0</v>
      </c>
      <c r="D36" s="124"/>
      <c r="E36" s="124"/>
      <c r="F36" s="124"/>
    </row>
    <row r="37" spans="1:6" ht="15.75" thickBot="1" x14ac:dyDescent="0.3">
      <c r="A37" s="124"/>
      <c r="B37" s="210" t="s">
        <v>113</v>
      </c>
      <c r="C37" s="227">
        <f>C36</f>
        <v>0</v>
      </c>
      <c r="D37" s="124"/>
      <c r="E37" s="124"/>
      <c r="F37" s="124"/>
    </row>
    <row r="38" spans="1:6" ht="15.75" thickBot="1" x14ac:dyDescent="0.3">
      <c r="A38" s="124"/>
      <c r="B38" s="124"/>
      <c r="C38" s="124"/>
      <c r="D38" s="124"/>
      <c r="E38" s="124"/>
      <c r="F38" s="124"/>
    </row>
    <row r="39" spans="1:6" ht="16.5" thickBot="1" x14ac:dyDescent="0.3">
      <c r="A39" s="359" t="s">
        <v>114</v>
      </c>
      <c r="B39" s="360"/>
      <c r="C39" s="360"/>
      <c r="D39" s="360"/>
      <c r="E39" s="360"/>
      <c r="F39" s="361"/>
    </row>
    <row r="40" spans="1:6" ht="16.5" thickBot="1" x14ac:dyDescent="0.3">
      <c r="A40" s="367" t="s">
        <v>14</v>
      </c>
      <c r="B40" s="368" t="s">
        <v>109</v>
      </c>
      <c r="C40" s="350" t="s">
        <v>15</v>
      </c>
      <c r="D40" s="351"/>
      <c r="E40" s="351"/>
      <c r="F40" s="352"/>
    </row>
    <row r="41" spans="1:6" ht="32.25" thickBot="1" x14ac:dyDescent="0.3">
      <c r="A41" s="354"/>
      <c r="B41" s="356"/>
      <c r="C41" s="85">
        <v>12000</v>
      </c>
      <c r="D41" s="87">
        <v>18000</v>
      </c>
      <c r="E41" s="87" t="s">
        <v>12</v>
      </c>
      <c r="F41" s="295">
        <v>24000</v>
      </c>
    </row>
    <row r="42" spans="1:6" ht="15.75" x14ac:dyDescent="0.25">
      <c r="A42" s="177" t="s">
        <v>16</v>
      </c>
      <c r="B42" s="177">
        <v>1</v>
      </c>
      <c r="C42" s="152"/>
      <c r="D42" s="155"/>
      <c r="E42" s="155"/>
      <c r="F42" s="156"/>
    </row>
    <row r="43" spans="1:6" ht="63" x14ac:dyDescent="0.25">
      <c r="A43" s="129" t="s">
        <v>26</v>
      </c>
      <c r="B43" s="129">
        <v>2</v>
      </c>
      <c r="C43" s="153"/>
      <c r="D43" s="146"/>
      <c r="E43" s="146"/>
      <c r="F43" s="148"/>
    </row>
    <row r="44" spans="1:6" ht="31.5" x14ac:dyDescent="0.25">
      <c r="A44" s="129" t="s">
        <v>18</v>
      </c>
      <c r="B44" s="129">
        <v>1</v>
      </c>
      <c r="C44" s="153"/>
      <c r="D44" s="146"/>
      <c r="E44" s="146"/>
      <c r="F44" s="148"/>
    </row>
    <row r="45" spans="1:6" ht="31.5" x14ac:dyDescent="0.25">
      <c r="A45" s="129" t="s">
        <v>19</v>
      </c>
      <c r="B45" s="129">
        <v>1</v>
      </c>
      <c r="C45" s="153"/>
      <c r="D45" s="146"/>
      <c r="E45" s="146"/>
      <c r="F45" s="148"/>
    </row>
    <row r="46" spans="1:6" ht="47.25" x14ac:dyDescent="0.25">
      <c r="A46" s="129" t="s">
        <v>20</v>
      </c>
      <c r="B46" s="129">
        <v>3</v>
      </c>
      <c r="C46" s="153"/>
      <c r="D46" s="146"/>
      <c r="E46" s="146"/>
      <c r="F46" s="148"/>
    </row>
    <row r="47" spans="1:6" ht="63" x14ac:dyDescent="0.25">
      <c r="A47" s="129" t="s">
        <v>21</v>
      </c>
      <c r="B47" s="129">
        <v>2</v>
      </c>
      <c r="C47" s="153"/>
      <c r="D47" s="146"/>
      <c r="E47" s="146"/>
      <c r="F47" s="148"/>
    </row>
    <row r="48" spans="1:6" ht="15.75" x14ac:dyDescent="0.25">
      <c r="A48" s="129" t="s">
        <v>22</v>
      </c>
      <c r="B48" s="129">
        <v>1</v>
      </c>
      <c r="C48" s="153"/>
      <c r="D48" s="146"/>
      <c r="E48" s="146"/>
      <c r="F48" s="148"/>
    </row>
    <row r="49" spans="1:6" ht="15.75" x14ac:dyDescent="0.25">
      <c r="A49" s="129" t="s">
        <v>23</v>
      </c>
      <c r="B49" s="129">
        <v>1</v>
      </c>
      <c r="C49" s="153"/>
      <c r="D49" s="146"/>
      <c r="E49" s="146"/>
      <c r="F49" s="148"/>
    </row>
    <row r="50" spans="1:6" ht="31.5" x14ac:dyDescent="0.25">
      <c r="A50" s="129" t="s">
        <v>24</v>
      </c>
      <c r="B50" s="129">
        <v>1</v>
      </c>
      <c r="C50" s="153"/>
      <c r="D50" s="146"/>
      <c r="E50" s="146"/>
      <c r="F50" s="148"/>
    </row>
    <row r="51" spans="1:6" ht="15.75" x14ac:dyDescent="0.25">
      <c r="A51" s="278" t="s">
        <v>27</v>
      </c>
      <c r="B51" s="278">
        <v>2</v>
      </c>
      <c r="C51" s="153"/>
      <c r="D51" s="146"/>
      <c r="E51" s="146"/>
      <c r="F51" s="148"/>
    </row>
    <row r="52" spans="1:6" s="124" customFormat="1" ht="15.75" thickBot="1" x14ac:dyDescent="0.3">
      <c r="A52" s="205" t="s">
        <v>123</v>
      </c>
      <c r="B52" s="205">
        <v>1</v>
      </c>
      <c r="C52" s="165"/>
      <c r="D52" s="160"/>
      <c r="E52" s="160"/>
      <c r="F52" s="161"/>
    </row>
    <row r="53" spans="1:6" ht="25.5" x14ac:dyDescent="0.25">
      <c r="A53" s="124"/>
      <c r="B53" s="273" t="s">
        <v>110</v>
      </c>
      <c r="C53" s="196">
        <f>($B$42*C42)+($B$43*C43)+($B$44*C44)+($B$45*C45)+($B$46*C46)+($B$47*C47)+($B$48*C48)+($B$49*C49)+($B$50*C50)+($B$51*C51)+($B$52*C52)</f>
        <v>0</v>
      </c>
      <c r="D53" s="215">
        <f t="shared" ref="D53:F53" si="0">($B$42*D42)+($B$43*D43)+($B$44*D44)+($B$45*D45)+($B$46*D46)+($B$47*D47)+($B$48*D48)+($B$49*D49)+($B$50*D50)+($B$51*D51)+($B$52*D52)</f>
        <v>0</v>
      </c>
      <c r="E53" s="215">
        <f t="shared" si="0"/>
        <v>0</v>
      </c>
      <c r="F53" s="216">
        <f t="shared" si="0"/>
        <v>0</v>
      </c>
    </row>
    <row r="54" spans="1:6" ht="15.75" x14ac:dyDescent="0.25">
      <c r="A54" s="124"/>
      <c r="B54" s="179" t="s">
        <v>111</v>
      </c>
      <c r="C54" s="199">
        <v>5</v>
      </c>
      <c r="D54" s="200">
        <v>1</v>
      </c>
      <c r="E54" s="200">
        <v>1</v>
      </c>
      <c r="F54" s="201">
        <v>5</v>
      </c>
    </row>
    <row r="55" spans="1:6" ht="16.5" thickBot="1" x14ac:dyDescent="0.3">
      <c r="A55" s="124"/>
      <c r="B55" s="180" t="s">
        <v>112</v>
      </c>
      <c r="C55" s="198">
        <f>C53*C54</f>
        <v>0</v>
      </c>
      <c r="D55" s="221">
        <f>D53*D54</f>
        <v>0</v>
      </c>
      <c r="E55" s="221">
        <f>E53*E54</f>
        <v>0</v>
      </c>
      <c r="F55" s="222">
        <f>F53*F54</f>
        <v>0</v>
      </c>
    </row>
    <row r="56" spans="1:6" ht="39" thickBot="1" x14ac:dyDescent="0.3">
      <c r="A56" s="124"/>
      <c r="B56" s="124"/>
      <c r="C56" s="124"/>
      <c r="D56" s="124"/>
      <c r="E56" s="202" t="s">
        <v>115</v>
      </c>
      <c r="F56" s="228">
        <f>SUM(C55:F55)</f>
        <v>0</v>
      </c>
    </row>
    <row r="57" spans="1:6" x14ac:dyDescent="0.25">
      <c r="D57" s="124"/>
      <c r="E57" s="124"/>
      <c r="F57" s="124"/>
    </row>
  </sheetData>
  <mergeCells count="12">
    <mergeCell ref="A39:F39"/>
    <mergeCell ref="A40:A41"/>
    <mergeCell ref="B40:B41"/>
    <mergeCell ref="C40:F40"/>
    <mergeCell ref="A21:C21"/>
    <mergeCell ref="A22:A23"/>
    <mergeCell ref="B22:B23"/>
    <mergeCell ref="A2:B2"/>
    <mergeCell ref="A4:B4"/>
    <mergeCell ref="A6:B6"/>
    <mergeCell ref="A14:D14"/>
    <mergeCell ref="F14:I14"/>
  </mergeCells>
  <pageMargins left="0.11811023622047245" right="0.11811023622047245" top="0.19685039370078741" bottom="0.19685039370078741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5"/>
  <sheetViews>
    <sheetView topLeftCell="A47" workbookViewId="0">
      <selection sqref="A1:I65"/>
    </sheetView>
  </sheetViews>
  <sheetFormatPr defaultRowHeight="15" x14ac:dyDescent="0.25"/>
  <cols>
    <col min="1" max="1" width="23.5703125" style="54" bestFit="1" customWidth="1"/>
    <col min="2" max="2" width="28.42578125" style="54" bestFit="1" customWidth="1"/>
    <col min="3" max="3" width="13.5703125" style="54" bestFit="1" customWidth="1"/>
    <col min="4" max="4" width="26.42578125" style="54" bestFit="1" customWidth="1"/>
    <col min="5" max="5" width="14.5703125" style="54" bestFit="1" customWidth="1"/>
    <col min="6" max="6" width="18.28515625" style="54" customWidth="1"/>
    <col min="7" max="7" width="18" style="54" customWidth="1"/>
    <col min="8" max="8" width="19" style="54" customWidth="1"/>
    <col min="9" max="9" width="15.42578125" style="54" customWidth="1"/>
    <col min="10" max="16384" width="9.140625" style="54"/>
  </cols>
  <sheetData>
    <row r="1" spans="1:5" x14ac:dyDescent="0.25">
      <c r="A1" s="9" t="s">
        <v>0</v>
      </c>
      <c r="B1" s="10" t="s">
        <v>40</v>
      </c>
    </row>
    <row r="2" spans="1:5" ht="15.75" thickBot="1" x14ac:dyDescent="0.3">
      <c r="A2" s="346"/>
      <c r="B2" s="347"/>
    </row>
    <row r="3" spans="1:5" ht="15.75" thickBot="1" x14ac:dyDescent="0.3">
      <c r="A3" s="11" t="s">
        <v>6</v>
      </c>
      <c r="B3" s="12" t="s">
        <v>2</v>
      </c>
      <c r="D3" s="25" t="s">
        <v>118</v>
      </c>
      <c r="E3" s="23">
        <f>D28+I27</f>
        <v>0</v>
      </c>
    </row>
    <row r="4" spans="1:5" ht="15.75" thickBot="1" x14ac:dyDescent="0.3">
      <c r="A4" s="348" t="s">
        <v>3</v>
      </c>
      <c r="B4" s="349"/>
      <c r="D4" s="26" t="s">
        <v>149</v>
      </c>
      <c r="E4" s="24"/>
    </row>
    <row r="5" spans="1:5" ht="15.75" thickBot="1" x14ac:dyDescent="0.3">
      <c r="A5" s="13">
        <v>12000</v>
      </c>
      <c r="B5" s="14">
        <v>7</v>
      </c>
      <c r="D5" s="6" t="s">
        <v>107</v>
      </c>
      <c r="E5" s="27">
        <f>E4+E3</f>
        <v>0</v>
      </c>
    </row>
    <row r="6" spans="1:5" x14ac:dyDescent="0.25">
      <c r="A6" s="2">
        <v>17500</v>
      </c>
      <c r="B6" s="3">
        <v>2</v>
      </c>
      <c r="D6" s="25" t="s">
        <v>119</v>
      </c>
      <c r="E6" s="23">
        <f>(F46+F65)/12</f>
        <v>0</v>
      </c>
    </row>
    <row r="7" spans="1:5" x14ac:dyDescent="0.25">
      <c r="A7" s="2">
        <v>18000</v>
      </c>
      <c r="B7" s="3">
        <v>2</v>
      </c>
      <c r="D7" s="26" t="s">
        <v>149</v>
      </c>
      <c r="E7" s="24"/>
    </row>
    <row r="8" spans="1:5" ht="15.75" thickBot="1" x14ac:dyDescent="0.3">
      <c r="A8" s="2">
        <v>20000</v>
      </c>
      <c r="B8" s="3">
        <v>12</v>
      </c>
      <c r="D8" s="6" t="s">
        <v>117</v>
      </c>
      <c r="E8" s="27">
        <f>E7+E6</f>
        <v>0</v>
      </c>
    </row>
    <row r="9" spans="1:5" ht="15.75" thickBot="1" x14ac:dyDescent="0.3">
      <c r="A9" s="2">
        <v>21000</v>
      </c>
      <c r="B9" s="3">
        <v>6</v>
      </c>
      <c r="D9" s="185" t="s">
        <v>120</v>
      </c>
      <c r="E9" s="186">
        <f>E8+E5</f>
        <v>0</v>
      </c>
    </row>
    <row r="10" spans="1:5" ht="15.75" thickBot="1" x14ac:dyDescent="0.3">
      <c r="A10" s="2">
        <v>27000</v>
      </c>
      <c r="B10" s="3">
        <v>5</v>
      </c>
    </row>
    <row r="11" spans="1:5" ht="15.75" thickBot="1" x14ac:dyDescent="0.3">
      <c r="A11" s="365" t="s">
        <v>4</v>
      </c>
      <c r="B11" s="366"/>
    </row>
    <row r="12" spans="1:5" x14ac:dyDescent="0.25">
      <c r="A12" s="110">
        <v>12000</v>
      </c>
      <c r="B12" s="1">
        <v>14</v>
      </c>
    </row>
    <row r="13" spans="1:5" x14ac:dyDescent="0.25">
      <c r="A13" s="2">
        <v>17500</v>
      </c>
      <c r="B13" s="3">
        <v>1</v>
      </c>
    </row>
    <row r="14" spans="1:5" x14ac:dyDescent="0.25">
      <c r="A14" s="2">
        <v>18000</v>
      </c>
      <c r="B14" s="3">
        <v>1</v>
      </c>
    </row>
    <row r="15" spans="1:5" x14ac:dyDescent="0.25">
      <c r="A15" s="2">
        <v>24000</v>
      </c>
      <c r="B15" s="3">
        <v>1</v>
      </c>
    </row>
    <row r="16" spans="1:5" s="124" customFormat="1" ht="15.75" thickBot="1" x14ac:dyDescent="0.3">
      <c r="A16" s="4">
        <v>58000</v>
      </c>
      <c r="B16" s="5">
        <v>1</v>
      </c>
    </row>
    <row r="17" spans="1:9" ht="15.75" thickBot="1" x14ac:dyDescent="0.3">
      <c r="A17" s="167" t="s">
        <v>5</v>
      </c>
      <c r="B17" s="168">
        <f>SUM(B12:B16,B5:B10)</f>
        <v>52</v>
      </c>
    </row>
    <row r="20" spans="1:9" ht="15.75" x14ac:dyDescent="0.25">
      <c r="A20" s="345" t="s">
        <v>41</v>
      </c>
      <c r="B20" s="345"/>
      <c r="C20" s="345"/>
      <c r="D20" s="345"/>
      <c r="F20" s="345" t="s">
        <v>42</v>
      </c>
      <c r="G20" s="345"/>
      <c r="H20" s="345"/>
      <c r="I20" s="345"/>
    </row>
    <row r="21" spans="1:9" ht="63" x14ac:dyDescent="0.25">
      <c r="A21" s="56" t="s">
        <v>7</v>
      </c>
      <c r="B21" s="56" t="s">
        <v>8</v>
      </c>
      <c r="C21" s="56" t="s">
        <v>9</v>
      </c>
      <c r="D21" s="56" t="s">
        <v>10</v>
      </c>
      <c r="F21" s="56" t="s">
        <v>7</v>
      </c>
      <c r="G21" s="56" t="s">
        <v>8</v>
      </c>
      <c r="H21" s="56" t="s">
        <v>9</v>
      </c>
      <c r="I21" s="56" t="s">
        <v>10</v>
      </c>
    </row>
    <row r="22" spans="1:9" x14ac:dyDescent="0.25">
      <c r="A22" s="60">
        <v>12000</v>
      </c>
      <c r="B22" s="59">
        <v>7</v>
      </c>
      <c r="C22" s="57"/>
      <c r="D22" s="57">
        <f t="shared" ref="D22:D27" si="0">C22*B22</f>
        <v>0</v>
      </c>
      <c r="E22" s="55"/>
      <c r="F22" s="60">
        <v>12000</v>
      </c>
      <c r="G22" s="59">
        <v>14</v>
      </c>
      <c r="H22" s="57"/>
      <c r="I22" s="57">
        <f>G22*H22</f>
        <v>0</v>
      </c>
    </row>
    <row r="23" spans="1:9" x14ac:dyDescent="0.25">
      <c r="A23" s="60">
        <v>17500</v>
      </c>
      <c r="B23" s="59">
        <v>2</v>
      </c>
      <c r="C23" s="57"/>
      <c r="D23" s="57">
        <f t="shared" si="0"/>
        <v>0</v>
      </c>
      <c r="E23" s="55"/>
      <c r="F23" s="60">
        <v>17500</v>
      </c>
      <c r="G23" s="59">
        <v>1</v>
      </c>
      <c r="H23" s="63"/>
      <c r="I23" s="63">
        <f>G23*H23</f>
        <v>0</v>
      </c>
    </row>
    <row r="24" spans="1:9" s="53" customFormat="1" x14ac:dyDescent="0.25">
      <c r="A24" s="60">
        <v>18000</v>
      </c>
      <c r="B24" s="59">
        <v>2</v>
      </c>
      <c r="C24" s="57"/>
      <c r="D24" s="57">
        <f t="shared" si="0"/>
        <v>0</v>
      </c>
      <c r="E24" s="62"/>
      <c r="F24" s="60">
        <v>18000</v>
      </c>
      <c r="G24" s="59">
        <v>1</v>
      </c>
      <c r="H24" s="63"/>
      <c r="I24" s="63">
        <f>G24*H24</f>
        <v>0</v>
      </c>
    </row>
    <row r="25" spans="1:9" s="53" customFormat="1" x14ac:dyDescent="0.25">
      <c r="A25" s="60">
        <v>20000</v>
      </c>
      <c r="B25" s="59">
        <v>12</v>
      </c>
      <c r="C25" s="63"/>
      <c r="D25" s="57">
        <f t="shared" si="0"/>
        <v>0</v>
      </c>
      <c r="E25" s="62"/>
      <c r="F25" s="60">
        <v>24000</v>
      </c>
      <c r="G25" s="59">
        <v>1</v>
      </c>
      <c r="H25" s="63"/>
      <c r="I25" s="63">
        <f>G25*H25</f>
        <v>0</v>
      </c>
    </row>
    <row r="26" spans="1:9" s="53" customFormat="1" x14ac:dyDescent="0.25">
      <c r="A26" s="60">
        <v>21000</v>
      </c>
      <c r="B26" s="59">
        <v>6</v>
      </c>
      <c r="C26" s="63"/>
      <c r="D26" s="57">
        <f t="shared" si="0"/>
        <v>0</v>
      </c>
      <c r="E26" s="62"/>
      <c r="F26" s="138">
        <v>58000</v>
      </c>
      <c r="G26" s="133">
        <v>1</v>
      </c>
      <c r="H26" s="142"/>
      <c r="I26" s="142">
        <f>G26*H26</f>
        <v>0</v>
      </c>
    </row>
    <row r="27" spans="1:9" x14ac:dyDescent="0.25">
      <c r="A27" s="60">
        <v>27000</v>
      </c>
      <c r="B27" s="59">
        <v>5</v>
      </c>
      <c r="C27" s="63"/>
      <c r="D27" s="57">
        <f t="shared" si="0"/>
        <v>0</v>
      </c>
      <c r="E27" s="55"/>
      <c r="G27" s="58"/>
      <c r="H27" s="61" t="s">
        <v>13</v>
      </c>
      <c r="I27" s="57">
        <f>SUM(I22:I26)</f>
        <v>0</v>
      </c>
    </row>
    <row r="28" spans="1:9" x14ac:dyDescent="0.25">
      <c r="A28" s="58"/>
      <c r="B28" s="58"/>
      <c r="C28" s="61" t="s">
        <v>13</v>
      </c>
      <c r="D28" s="57">
        <f>SUM(D22:D27)</f>
        <v>0</v>
      </c>
      <c r="E28" s="55"/>
    </row>
    <row r="29" spans="1:9" ht="15.75" thickBot="1" x14ac:dyDescent="0.3">
      <c r="E29" s="55"/>
    </row>
    <row r="30" spans="1:9" ht="16.5" thickBot="1" x14ac:dyDescent="0.3">
      <c r="A30" s="359" t="s">
        <v>108</v>
      </c>
      <c r="B30" s="360"/>
      <c r="C30" s="360"/>
      <c r="D30" s="360"/>
      <c r="E30" s="360"/>
      <c r="F30" s="361"/>
    </row>
    <row r="31" spans="1:9" ht="16.5" thickBot="1" x14ac:dyDescent="0.3">
      <c r="A31" s="353" t="s">
        <v>14</v>
      </c>
      <c r="B31" s="355" t="s">
        <v>109</v>
      </c>
      <c r="C31" s="350" t="s">
        <v>15</v>
      </c>
      <c r="D31" s="351"/>
      <c r="E31" s="351"/>
      <c r="F31" s="352"/>
    </row>
    <row r="32" spans="1:9" ht="32.25" thickBot="1" x14ac:dyDescent="0.3">
      <c r="A32" s="357"/>
      <c r="B32" s="358"/>
      <c r="C32" s="64" t="s">
        <v>11</v>
      </c>
      <c r="D32" s="64" t="s">
        <v>36</v>
      </c>
      <c r="E32" s="64" t="s">
        <v>37</v>
      </c>
      <c r="F32" s="65" t="s">
        <v>38</v>
      </c>
    </row>
    <row r="33" spans="1:6" ht="15.75" x14ac:dyDescent="0.25">
      <c r="A33" s="127" t="s">
        <v>16</v>
      </c>
      <c r="B33" s="170">
        <v>1</v>
      </c>
      <c r="C33" s="145"/>
      <c r="D33" s="145"/>
      <c r="E33" s="145"/>
      <c r="F33" s="147"/>
    </row>
    <row r="34" spans="1:6" ht="31.5" x14ac:dyDescent="0.25">
      <c r="A34" s="127" t="s">
        <v>17</v>
      </c>
      <c r="B34" s="127">
        <v>2</v>
      </c>
      <c r="C34" s="146"/>
      <c r="D34" s="146"/>
      <c r="E34" s="146"/>
      <c r="F34" s="148"/>
    </row>
    <row r="35" spans="1:6" ht="31.5" x14ac:dyDescent="0.25">
      <c r="A35" s="127" t="s">
        <v>18</v>
      </c>
      <c r="B35" s="127">
        <v>1</v>
      </c>
      <c r="C35" s="146"/>
      <c r="D35" s="146"/>
      <c r="E35" s="146"/>
      <c r="F35" s="148"/>
    </row>
    <row r="36" spans="1:6" ht="31.5" x14ac:dyDescent="0.25">
      <c r="A36" s="127" t="s">
        <v>19</v>
      </c>
      <c r="B36" s="127">
        <v>1</v>
      </c>
      <c r="C36" s="146"/>
      <c r="D36" s="146"/>
      <c r="E36" s="146"/>
      <c r="F36" s="148"/>
    </row>
    <row r="37" spans="1:6" ht="47.25" x14ac:dyDescent="0.25">
      <c r="A37" s="127" t="s">
        <v>20</v>
      </c>
      <c r="B37" s="127">
        <v>3</v>
      </c>
      <c r="C37" s="146"/>
      <c r="D37" s="146"/>
      <c r="E37" s="146"/>
      <c r="F37" s="146"/>
    </row>
    <row r="38" spans="1:6" ht="63" x14ac:dyDescent="0.25">
      <c r="A38" s="127" t="s">
        <v>21</v>
      </c>
      <c r="B38" s="127">
        <v>2</v>
      </c>
      <c r="C38" s="146"/>
      <c r="D38" s="146"/>
      <c r="E38" s="146"/>
      <c r="F38" s="148"/>
    </row>
    <row r="39" spans="1:6" ht="15.75" x14ac:dyDescent="0.25">
      <c r="A39" s="127" t="s">
        <v>22</v>
      </c>
      <c r="B39" s="127">
        <v>2</v>
      </c>
      <c r="C39" s="146"/>
      <c r="D39" s="146"/>
      <c r="E39" s="146"/>
      <c r="F39" s="148"/>
    </row>
    <row r="40" spans="1:6" ht="15.75" x14ac:dyDescent="0.25">
      <c r="A40" s="127" t="s">
        <v>23</v>
      </c>
      <c r="B40" s="127">
        <v>1</v>
      </c>
      <c r="C40" s="146"/>
      <c r="D40" s="146"/>
      <c r="E40" s="146"/>
      <c r="F40" s="146"/>
    </row>
    <row r="41" spans="1:6" ht="31.5" x14ac:dyDescent="0.25">
      <c r="A41" s="127" t="s">
        <v>24</v>
      </c>
      <c r="B41" s="127">
        <v>1</v>
      </c>
      <c r="C41" s="146"/>
      <c r="D41" s="146"/>
      <c r="E41" s="146"/>
      <c r="F41" s="148"/>
    </row>
    <row r="42" spans="1:6" ht="16.5" thickBot="1" x14ac:dyDescent="0.3">
      <c r="A42" s="128" t="s">
        <v>25</v>
      </c>
      <c r="B42" s="128">
        <v>1</v>
      </c>
      <c r="C42" s="160"/>
      <c r="D42" s="160"/>
      <c r="E42" s="160"/>
      <c r="F42" s="161"/>
    </row>
    <row r="43" spans="1:6" ht="25.5" x14ac:dyDescent="0.25">
      <c r="A43" s="124"/>
      <c r="B43" s="178" t="s">
        <v>110</v>
      </c>
      <c r="C43" s="152">
        <f>($B$33*C33)+($B$34*C34)+($B$35*C35)+($B$36*C36)+($B$37*C37)+($B$38*C38)+($B$39*C39)+($B$40*C40)+($B$41*C41)+($B$42*C42)</f>
        <v>0</v>
      </c>
      <c r="D43" s="155">
        <f>($B$33*D33)+($B$34*D34)+($B$35*D35)+($B$36*D36)+($B$37*D37)+($B$38*D38)+($B$39*D39)+($B$40*D40)+($B$41*D41)+($B$42*D42)</f>
        <v>0</v>
      </c>
      <c r="E43" s="155">
        <f>($B$33*E33)+($B$34*E34)+($B$35*E35)+($B$36*E36)+($B$37*E37)+($B$38*E38)+($B$39*E39)+($B$40*E40)+($B$41*E41)+($B$42*E42)</f>
        <v>0</v>
      </c>
      <c r="F43" s="156">
        <f>($B$33*F33)+($B$34*F34)+($B$35*F35)+($B$36*F36)+($B$37*F37)+($B$38*F38)+($B$39*F39)+($B$40*F40)+($B$41*F41)+($B$42*F42)</f>
        <v>0</v>
      </c>
    </row>
    <row r="44" spans="1:6" x14ac:dyDescent="0.25">
      <c r="A44" s="124"/>
      <c r="B44" s="179" t="s">
        <v>111</v>
      </c>
      <c r="C44" s="171">
        <v>7</v>
      </c>
      <c r="D44" s="133">
        <v>4</v>
      </c>
      <c r="E44" s="133">
        <v>18</v>
      </c>
      <c r="F44" s="172">
        <v>5</v>
      </c>
    </row>
    <row r="45" spans="1:6" ht="26.25" thickBot="1" x14ac:dyDescent="0.3">
      <c r="A45" s="124"/>
      <c r="B45" s="180" t="s">
        <v>112</v>
      </c>
      <c r="C45" s="173">
        <f>C44*C43</f>
        <v>0</v>
      </c>
      <c r="D45" s="181">
        <f>D44*D43</f>
        <v>0</v>
      </c>
      <c r="E45" s="181">
        <f>E44*E43</f>
        <v>0</v>
      </c>
      <c r="F45" s="182">
        <f>F44*F43</f>
        <v>0</v>
      </c>
    </row>
    <row r="46" spans="1:6" ht="43.5" thickBot="1" x14ac:dyDescent="0.3">
      <c r="A46" s="124"/>
      <c r="B46" s="124"/>
      <c r="C46" s="174"/>
      <c r="D46" s="174"/>
      <c r="E46" s="175" t="s">
        <v>113</v>
      </c>
      <c r="F46" s="176">
        <f>SUM(C45:F45)</f>
        <v>0</v>
      </c>
    </row>
    <row r="47" spans="1:6" ht="15.75" thickBot="1" x14ac:dyDescent="0.3">
      <c r="A47" s="124"/>
      <c r="B47" s="124"/>
      <c r="C47" s="124"/>
      <c r="D47" s="124"/>
      <c r="E47" s="124"/>
      <c r="F47" s="124"/>
    </row>
    <row r="48" spans="1:6" ht="16.5" thickBot="1" x14ac:dyDescent="0.3">
      <c r="A48" s="359" t="s">
        <v>114</v>
      </c>
      <c r="B48" s="360"/>
      <c r="C48" s="360"/>
      <c r="D48" s="360"/>
      <c r="E48" s="360"/>
      <c r="F48" s="361"/>
    </row>
    <row r="49" spans="1:9" ht="16.5" customHeight="1" thickBot="1" x14ac:dyDescent="0.3">
      <c r="A49" s="367" t="s">
        <v>14</v>
      </c>
      <c r="B49" s="368" t="s">
        <v>109</v>
      </c>
      <c r="C49" s="350" t="s">
        <v>15</v>
      </c>
      <c r="D49" s="351"/>
      <c r="E49" s="351"/>
      <c r="F49" s="352"/>
    </row>
    <row r="50" spans="1:9" ht="16.5" thickBot="1" x14ac:dyDescent="0.3">
      <c r="A50" s="354"/>
      <c r="B50" s="356"/>
      <c r="C50" s="86">
        <v>12000</v>
      </c>
      <c r="D50" s="87" t="s">
        <v>36</v>
      </c>
      <c r="E50" s="87">
        <v>24000</v>
      </c>
      <c r="F50" s="91">
        <v>60000</v>
      </c>
    </row>
    <row r="51" spans="1:9" ht="15.75" x14ac:dyDescent="0.25">
      <c r="A51" s="177" t="s">
        <v>16</v>
      </c>
      <c r="B51" s="279">
        <v>1</v>
      </c>
      <c r="C51" s="155"/>
      <c r="D51" s="155"/>
      <c r="E51" s="156"/>
      <c r="F51" s="156"/>
    </row>
    <row r="52" spans="1:9" ht="63" x14ac:dyDescent="0.25">
      <c r="A52" s="129" t="s">
        <v>26</v>
      </c>
      <c r="B52" s="280">
        <v>2</v>
      </c>
      <c r="C52" s="146"/>
      <c r="D52" s="146"/>
      <c r="E52" s="148"/>
      <c r="F52" s="148"/>
    </row>
    <row r="53" spans="1:9" ht="31.5" x14ac:dyDescent="0.25">
      <c r="A53" s="129" t="s">
        <v>18</v>
      </c>
      <c r="B53" s="280">
        <v>1</v>
      </c>
      <c r="C53" s="146"/>
      <c r="D53" s="146"/>
      <c r="E53" s="148"/>
      <c r="F53" s="148"/>
    </row>
    <row r="54" spans="1:9" ht="31.5" x14ac:dyDescent="0.25">
      <c r="A54" s="129" t="s">
        <v>19</v>
      </c>
      <c r="B54" s="280">
        <v>1</v>
      </c>
      <c r="C54" s="146"/>
      <c r="D54" s="146"/>
      <c r="E54" s="148"/>
      <c r="F54" s="148"/>
    </row>
    <row r="55" spans="1:9" ht="47.25" x14ac:dyDescent="0.25">
      <c r="A55" s="129" t="s">
        <v>20</v>
      </c>
      <c r="B55" s="280">
        <v>3</v>
      </c>
      <c r="C55" s="146"/>
      <c r="D55" s="146"/>
      <c r="E55" s="148"/>
      <c r="F55" s="148"/>
    </row>
    <row r="56" spans="1:9" ht="63" x14ac:dyDescent="0.25">
      <c r="A56" s="129" t="s">
        <v>21</v>
      </c>
      <c r="B56" s="280">
        <v>2</v>
      </c>
      <c r="C56" s="146"/>
      <c r="D56" s="146"/>
      <c r="E56" s="148"/>
      <c r="F56" s="148"/>
    </row>
    <row r="57" spans="1:9" ht="15.75" x14ac:dyDescent="0.25">
      <c r="A57" s="129" t="s">
        <v>22</v>
      </c>
      <c r="B57" s="280">
        <v>1</v>
      </c>
      <c r="C57" s="146"/>
      <c r="D57" s="146"/>
      <c r="E57" s="148"/>
      <c r="F57" s="148"/>
    </row>
    <row r="58" spans="1:9" ht="15.75" x14ac:dyDescent="0.25">
      <c r="A58" s="129" t="s">
        <v>23</v>
      </c>
      <c r="B58" s="280">
        <v>1</v>
      </c>
      <c r="C58" s="146"/>
      <c r="D58" s="146"/>
      <c r="E58" s="148"/>
      <c r="F58" s="148"/>
    </row>
    <row r="59" spans="1:9" ht="31.5" x14ac:dyDescent="0.25">
      <c r="A59" s="129" t="s">
        <v>24</v>
      </c>
      <c r="B59" s="280">
        <v>1</v>
      </c>
      <c r="C59" s="146"/>
      <c r="D59" s="146"/>
      <c r="E59" s="148"/>
      <c r="F59" s="148"/>
    </row>
    <row r="60" spans="1:9" ht="15.75" x14ac:dyDescent="0.25">
      <c r="A60" s="278" t="s">
        <v>27</v>
      </c>
      <c r="B60" s="281">
        <v>2</v>
      </c>
      <c r="C60" s="146"/>
      <c r="D60" s="146"/>
      <c r="E60" s="148"/>
      <c r="F60" s="148"/>
    </row>
    <row r="61" spans="1:9" s="124" customFormat="1" ht="16.5" thickBot="1" x14ac:dyDescent="0.3">
      <c r="A61" s="130" t="s">
        <v>123</v>
      </c>
      <c r="B61" s="282">
        <v>1</v>
      </c>
      <c r="C61" s="160"/>
      <c r="D61" s="160"/>
      <c r="E61" s="161"/>
      <c r="F61" s="161"/>
      <c r="G61" s="54"/>
      <c r="H61" s="54"/>
      <c r="I61" s="54"/>
    </row>
    <row r="62" spans="1:9" ht="25.5" x14ac:dyDescent="0.25">
      <c r="A62" s="124"/>
      <c r="B62" s="273" t="s">
        <v>110</v>
      </c>
      <c r="C62" s="152">
        <f>($B$51*C51)+($B$52*C52)+($B$53*C53)+($B$54*C54)+($B$55*C55)+($B$56*C56)+($B$57*C57)+($B$58*C58)+($B$59*C59)+($B$60*C60)+($B$61*C61)</f>
        <v>0</v>
      </c>
      <c r="D62" s="155">
        <f t="shared" ref="D62:F62" si="1">($B$51*D51)+($B$52*D52)+($B$53*D53)+($B$54*D54)+($B$55*D55)+($B$56*D56)+($B$57*D57)+($B$58*D58)+($B$59*D59)+($B$60*D60)+($B$61*D61)</f>
        <v>0</v>
      </c>
      <c r="E62" s="156">
        <f t="shared" si="1"/>
        <v>0</v>
      </c>
      <c r="F62" s="156">
        <f t="shared" si="1"/>
        <v>0</v>
      </c>
      <c r="G62" s="124"/>
      <c r="H62" s="124"/>
      <c r="I62" s="124"/>
    </row>
    <row r="63" spans="1:9" x14ac:dyDescent="0.25">
      <c r="A63" s="124"/>
      <c r="B63" s="179" t="s">
        <v>111</v>
      </c>
      <c r="C63" s="171">
        <v>14</v>
      </c>
      <c r="D63" s="133">
        <v>2</v>
      </c>
      <c r="E63" s="172">
        <v>1</v>
      </c>
      <c r="F63" s="317">
        <v>1</v>
      </c>
    </row>
    <row r="64" spans="1:9" ht="26.25" thickBot="1" x14ac:dyDescent="0.3">
      <c r="A64" s="124"/>
      <c r="B64" s="180" t="s">
        <v>112</v>
      </c>
      <c r="C64" s="173">
        <f>C62*C63</f>
        <v>0</v>
      </c>
      <c r="D64" s="181">
        <f>D62*D63</f>
        <v>0</v>
      </c>
      <c r="E64" s="182">
        <f>E62*E63</f>
        <v>0</v>
      </c>
      <c r="F64" s="182">
        <f>F62*F63</f>
        <v>0</v>
      </c>
    </row>
    <row r="65" spans="1:6" ht="43.5" thickBot="1" x14ac:dyDescent="0.3">
      <c r="A65" s="124"/>
      <c r="B65" s="124"/>
      <c r="C65" s="132"/>
      <c r="E65" s="175" t="s">
        <v>115</v>
      </c>
      <c r="F65" s="183">
        <f>SUM(C64:F64)</f>
        <v>0</v>
      </c>
    </row>
  </sheetData>
  <mergeCells count="13">
    <mergeCell ref="A49:A50"/>
    <mergeCell ref="B49:B50"/>
    <mergeCell ref="F20:I20"/>
    <mergeCell ref="A31:A32"/>
    <mergeCell ref="B31:B32"/>
    <mergeCell ref="C31:F31"/>
    <mergeCell ref="C49:F49"/>
    <mergeCell ref="A48:F48"/>
    <mergeCell ref="A2:B2"/>
    <mergeCell ref="A4:B4"/>
    <mergeCell ref="A11:B11"/>
    <mergeCell ref="A20:D20"/>
    <mergeCell ref="A30:F30"/>
  </mergeCells>
  <pageMargins left="0.11811023622047245" right="0.11811023622047245" top="0.19685039370078741" bottom="0.19685039370078741" header="0.31496062992125984" footer="0.31496062992125984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62"/>
  <sheetViews>
    <sheetView topLeftCell="A43" workbookViewId="0">
      <selection sqref="A1:I62"/>
    </sheetView>
  </sheetViews>
  <sheetFormatPr defaultRowHeight="15" x14ac:dyDescent="0.25"/>
  <cols>
    <col min="1" max="1" width="23.5703125" style="66" bestFit="1" customWidth="1"/>
    <col min="2" max="2" width="28.42578125" style="66" bestFit="1" customWidth="1"/>
    <col min="3" max="3" width="13.5703125" style="66" bestFit="1" customWidth="1"/>
    <col min="4" max="4" width="26.42578125" style="66" bestFit="1" customWidth="1"/>
    <col min="5" max="5" width="14.28515625" style="66" bestFit="1" customWidth="1"/>
    <col min="6" max="6" width="18.28515625" style="66" customWidth="1"/>
    <col min="7" max="7" width="18" style="66" customWidth="1"/>
    <col min="8" max="8" width="19" style="66" customWidth="1"/>
    <col min="9" max="9" width="15.42578125" style="66" customWidth="1"/>
    <col min="10" max="16384" width="9.140625" style="66"/>
  </cols>
  <sheetData>
    <row r="1" spans="1:9" x14ac:dyDescent="0.25">
      <c r="A1" s="9" t="s">
        <v>0</v>
      </c>
      <c r="B1" s="10" t="s">
        <v>43</v>
      </c>
    </row>
    <row r="2" spans="1:9" ht="15.75" thickBot="1" x14ac:dyDescent="0.3">
      <c r="A2" s="346"/>
      <c r="B2" s="347"/>
    </row>
    <row r="3" spans="1:9" ht="15.75" thickBot="1" x14ac:dyDescent="0.3">
      <c r="A3" s="11" t="s">
        <v>6</v>
      </c>
      <c r="B3" s="12" t="s">
        <v>2</v>
      </c>
      <c r="D3" s="25" t="s">
        <v>118</v>
      </c>
      <c r="E3" s="23">
        <f>D22+I23</f>
        <v>0</v>
      </c>
    </row>
    <row r="4" spans="1:9" ht="15.75" thickBot="1" x14ac:dyDescent="0.3">
      <c r="A4" s="348" t="s">
        <v>3</v>
      </c>
      <c r="B4" s="349"/>
      <c r="D4" s="26" t="s">
        <v>149</v>
      </c>
      <c r="E4" s="24">
        <f>E3*0.2106</f>
        <v>0</v>
      </c>
    </row>
    <row r="5" spans="1:9" ht="15.75" thickBot="1" x14ac:dyDescent="0.3">
      <c r="A5" s="13">
        <v>12000</v>
      </c>
      <c r="B5" s="14">
        <v>8</v>
      </c>
      <c r="D5" s="6" t="s">
        <v>107</v>
      </c>
      <c r="E5" s="27">
        <f>E4+E3</f>
        <v>0</v>
      </c>
    </row>
    <row r="6" spans="1:9" x14ac:dyDescent="0.25">
      <c r="A6" s="13">
        <v>18000</v>
      </c>
      <c r="B6" s="14">
        <v>2</v>
      </c>
      <c r="D6" s="25" t="s">
        <v>119</v>
      </c>
      <c r="E6" s="23">
        <f>(E42+F62)/12</f>
        <v>0</v>
      </c>
    </row>
    <row r="7" spans="1:9" x14ac:dyDescent="0.25">
      <c r="A7" s="13">
        <v>20000</v>
      </c>
      <c r="B7" s="14">
        <v>6</v>
      </c>
      <c r="D7" s="26" t="s">
        <v>149</v>
      </c>
      <c r="E7" s="24">
        <f>E6*0.2106</f>
        <v>0</v>
      </c>
    </row>
    <row r="8" spans="1:9" ht="15.75" thickBot="1" x14ac:dyDescent="0.3">
      <c r="A8" s="2">
        <v>21000</v>
      </c>
      <c r="B8" s="3">
        <v>12</v>
      </c>
      <c r="D8" s="6" t="s">
        <v>117</v>
      </c>
      <c r="E8" s="27">
        <f>E7+E6</f>
        <v>0</v>
      </c>
    </row>
    <row r="9" spans="1:9" ht="15.75" thickBot="1" x14ac:dyDescent="0.3">
      <c r="A9" s="365" t="s">
        <v>4</v>
      </c>
      <c r="B9" s="366"/>
      <c r="D9" s="185" t="s">
        <v>120</v>
      </c>
      <c r="E9" s="186">
        <f>E8+E5</f>
        <v>0</v>
      </c>
    </row>
    <row r="10" spans="1:9" x14ac:dyDescent="0.25">
      <c r="A10" s="110">
        <v>12000</v>
      </c>
      <c r="B10" s="1">
        <v>8</v>
      </c>
    </row>
    <row r="11" spans="1:9" x14ac:dyDescent="0.25">
      <c r="A11" s="2">
        <v>18000</v>
      </c>
      <c r="B11" s="3">
        <v>6</v>
      </c>
    </row>
    <row r="12" spans="1:9" x14ac:dyDescent="0.25">
      <c r="A12" s="2">
        <v>24000</v>
      </c>
      <c r="B12" s="3">
        <v>2</v>
      </c>
    </row>
    <row r="13" spans="1:9" s="124" customFormat="1" ht="15.75" thickBot="1" x14ac:dyDescent="0.3">
      <c r="A13" s="4">
        <v>60000</v>
      </c>
      <c r="B13" s="5">
        <v>1</v>
      </c>
    </row>
    <row r="14" spans="1:9" ht="15.75" thickBot="1" x14ac:dyDescent="0.3">
      <c r="A14" s="167" t="s">
        <v>5</v>
      </c>
      <c r="B14" s="168">
        <f>SUM(B10:B13,B5:B8)</f>
        <v>45</v>
      </c>
      <c r="C14" s="124"/>
      <c r="D14" s="124"/>
      <c r="E14" s="124"/>
      <c r="F14" s="124"/>
      <c r="G14" s="124"/>
      <c r="H14" s="124"/>
      <c r="I14" s="124"/>
    </row>
    <row r="15" spans="1:9" x14ac:dyDescent="0.25">
      <c r="C15" s="124"/>
      <c r="D15" s="124"/>
      <c r="E15" s="124"/>
      <c r="F15" s="124"/>
      <c r="G15" s="124"/>
      <c r="H15" s="124"/>
      <c r="I15" s="124"/>
    </row>
    <row r="17" spans="1:10" ht="15.75" x14ac:dyDescent="0.25">
      <c r="A17" s="231" t="s">
        <v>44</v>
      </c>
      <c r="B17" s="231"/>
      <c r="C17" s="231"/>
      <c r="D17" s="231"/>
      <c r="F17" s="345" t="s">
        <v>45</v>
      </c>
      <c r="G17" s="345"/>
      <c r="H17" s="345"/>
      <c r="I17" s="345"/>
    </row>
    <row r="18" spans="1:10" ht="63" x14ac:dyDescent="0.25">
      <c r="A18" s="68" t="s">
        <v>7</v>
      </c>
      <c r="B18" s="68" t="s">
        <v>8</v>
      </c>
      <c r="C18" s="68" t="s">
        <v>9</v>
      </c>
      <c r="D18" s="68" t="s">
        <v>10</v>
      </c>
      <c r="F18" s="68" t="s">
        <v>7</v>
      </c>
      <c r="G18" s="68" t="s">
        <v>8</v>
      </c>
      <c r="H18" s="68" t="s">
        <v>9</v>
      </c>
      <c r="I18" s="68" t="s">
        <v>10</v>
      </c>
    </row>
    <row r="19" spans="1:10" x14ac:dyDescent="0.25">
      <c r="A19" s="73">
        <v>12000</v>
      </c>
      <c r="B19" s="72">
        <v>8</v>
      </c>
      <c r="C19" s="70"/>
      <c r="D19" s="70">
        <f>C19*B19</f>
        <v>0</v>
      </c>
      <c r="E19" s="67"/>
      <c r="F19" s="73">
        <v>12000</v>
      </c>
      <c r="G19" s="72">
        <v>8</v>
      </c>
      <c r="H19" s="70"/>
      <c r="I19" s="70">
        <f>G19*H19</f>
        <v>0</v>
      </c>
    </row>
    <row r="20" spans="1:10" x14ac:dyDescent="0.25">
      <c r="A20" s="138">
        <v>18000</v>
      </c>
      <c r="B20" s="133">
        <v>2</v>
      </c>
      <c r="C20" s="142"/>
      <c r="D20" s="142">
        <f>C20*B20</f>
        <v>0</v>
      </c>
      <c r="E20" s="67"/>
      <c r="F20" s="73">
        <v>18000</v>
      </c>
      <c r="G20" s="72">
        <v>6</v>
      </c>
      <c r="H20" s="70"/>
      <c r="I20" s="70">
        <f>G20*H20</f>
        <v>0</v>
      </c>
    </row>
    <row r="21" spans="1:10" x14ac:dyDescent="0.25">
      <c r="A21" s="73" t="s">
        <v>37</v>
      </c>
      <c r="B21" s="72">
        <v>18</v>
      </c>
      <c r="C21" s="70"/>
      <c r="D21" s="70">
        <f>C21*B21</f>
        <v>0</v>
      </c>
      <c r="E21" s="67"/>
      <c r="F21" s="73">
        <v>24000</v>
      </c>
      <c r="G21" s="72">
        <v>2</v>
      </c>
      <c r="H21" s="70"/>
      <c r="I21" s="70">
        <f>G21*H21</f>
        <v>0</v>
      </c>
    </row>
    <row r="22" spans="1:10" x14ac:dyDescent="0.25">
      <c r="A22" s="71"/>
      <c r="B22" s="71"/>
      <c r="C22" s="74" t="s">
        <v>13</v>
      </c>
      <c r="D22" s="70">
        <f>SUM(D19:D21)</f>
        <v>0</v>
      </c>
      <c r="E22" s="67"/>
      <c r="F22" s="73">
        <v>60000</v>
      </c>
      <c r="G22" s="72">
        <v>1</v>
      </c>
      <c r="H22" s="70"/>
      <c r="I22" s="70">
        <f>G22*H22</f>
        <v>0</v>
      </c>
    </row>
    <row r="23" spans="1:10" x14ac:dyDescent="0.25">
      <c r="H23" s="135" t="s">
        <v>13</v>
      </c>
      <c r="I23" s="142">
        <f>SUM(I19:I22)</f>
        <v>0</v>
      </c>
    </row>
    <row r="24" spans="1:10" x14ac:dyDescent="0.25">
      <c r="F24" s="124"/>
      <c r="G24" s="124"/>
      <c r="H24" s="98"/>
      <c r="I24" s="97"/>
    </row>
    <row r="25" spans="1:10" ht="15.75" thickBot="1" x14ac:dyDescent="0.3">
      <c r="E25" s="124"/>
      <c r="F25" s="124"/>
      <c r="G25" s="124"/>
      <c r="J25" s="124"/>
    </row>
    <row r="26" spans="1:10" ht="16.5" thickBot="1" x14ac:dyDescent="0.3">
      <c r="A26" s="359" t="s">
        <v>108</v>
      </c>
      <c r="B26" s="360"/>
      <c r="C26" s="360"/>
      <c r="D26" s="360"/>
      <c r="E26" s="361"/>
      <c r="F26" s="124"/>
      <c r="G26" s="124"/>
      <c r="H26" s="124"/>
      <c r="I26" s="124"/>
    </row>
    <row r="27" spans="1:10" ht="16.5" customHeight="1" thickBot="1" x14ac:dyDescent="0.3">
      <c r="A27" s="367" t="s">
        <v>14</v>
      </c>
      <c r="B27" s="368" t="s">
        <v>109</v>
      </c>
      <c r="C27" s="350" t="s">
        <v>15</v>
      </c>
      <c r="D27" s="351"/>
      <c r="E27" s="352"/>
      <c r="F27" s="124"/>
      <c r="G27" s="124"/>
    </row>
    <row r="28" spans="1:10" ht="32.25" thickBot="1" x14ac:dyDescent="0.3">
      <c r="A28" s="357"/>
      <c r="B28" s="358"/>
      <c r="C28" s="69" t="s">
        <v>11</v>
      </c>
      <c r="D28" s="116">
        <v>18000</v>
      </c>
      <c r="E28" s="116" t="s">
        <v>37</v>
      </c>
      <c r="F28" s="124"/>
      <c r="G28" s="169"/>
    </row>
    <row r="29" spans="1:10" ht="15.75" x14ac:dyDescent="0.25">
      <c r="A29" s="127" t="s">
        <v>16</v>
      </c>
      <c r="B29" s="170">
        <v>1</v>
      </c>
      <c r="C29" s="158"/>
      <c r="D29" s="147"/>
      <c r="E29" s="147"/>
      <c r="F29" s="124"/>
      <c r="G29" s="124"/>
    </row>
    <row r="30" spans="1:10" ht="31.5" x14ac:dyDescent="0.25">
      <c r="A30" s="127" t="s">
        <v>17</v>
      </c>
      <c r="B30" s="127">
        <v>2</v>
      </c>
      <c r="C30" s="153"/>
      <c r="D30" s="148"/>
      <c r="E30" s="148"/>
      <c r="F30" s="124"/>
      <c r="G30" s="124"/>
    </row>
    <row r="31" spans="1:10" ht="31.5" x14ac:dyDescent="0.25">
      <c r="A31" s="127" t="s">
        <v>18</v>
      </c>
      <c r="B31" s="127">
        <v>1</v>
      </c>
      <c r="C31" s="153"/>
      <c r="D31" s="148"/>
      <c r="E31" s="148"/>
      <c r="F31" s="124"/>
      <c r="G31" s="124"/>
    </row>
    <row r="32" spans="1:10" ht="31.5" x14ac:dyDescent="0.25">
      <c r="A32" s="127" t="s">
        <v>19</v>
      </c>
      <c r="B32" s="127">
        <v>1</v>
      </c>
      <c r="C32" s="153"/>
      <c r="D32" s="148"/>
      <c r="E32" s="148"/>
      <c r="F32" s="124"/>
      <c r="G32" s="124"/>
    </row>
    <row r="33" spans="1:7" ht="47.25" x14ac:dyDescent="0.25">
      <c r="A33" s="127" t="s">
        <v>20</v>
      </c>
      <c r="B33" s="127">
        <v>3</v>
      </c>
      <c r="C33" s="153"/>
      <c r="D33" s="148"/>
      <c r="E33" s="148"/>
      <c r="F33" s="124"/>
      <c r="G33" s="124"/>
    </row>
    <row r="34" spans="1:7" ht="63" x14ac:dyDescent="0.25">
      <c r="A34" s="127" t="s">
        <v>21</v>
      </c>
      <c r="B34" s="127">
        <v>2</v>
      </c>
      <c r="C34" s="153"/>
      <c r="D34" s="148"/>
      <c r="E34" s="148"/>
      <c r="F34" s="124"/>
      <c r="G34" s="124"/>
    </row>
    <row r="35" spans="1:7" ht="15.75" x14ac:dyDescent="0.25">
      <c r="A35" s="127" t="s">
        <v>22</v>
      </c>
      <c r="B35" s="127">
        <v>2</v>
      </c>
      <c r="C35" s="153"/>
      <c r="D35" s="148"/>
      <c r="E35" s="148"/>
      <c r="F35" s="124"/>
      <c r="G35" s="124"/>
    </row>
    <row r="36" spans="1:7" ht="15.75" x14ac:dyDescent="0.25">
      <c r="A36" s="127" t="s">
        <v>23</v>
      </c>
      <c r="B36" s="127">
        <v>1</v>
      </c>
      <c r="C36" s="153"/>
      <c r="D36" s="148"/>
      <c r="E36" s="148"/>
      <c r="F36" s="124"/>
      <c r="G36" s="124"/>
    </row>
    <row r="37" spans="1:7" ht="31.5" x14ac:dyDescent="0.25">
      <c r="A37" s="127" t="s">
        <v>24</v>
      </c>
      <c r="B37" s="127">
        <v>1</v>
      </c>
      <c r="C37" s="153"/>
      <c r="D37" s="148"/>
      <c r="E37" s="148"/>
      <c r="F37" s="124"/>
      <c r="G37" s="124"/>
    </row>
    <row r="38" spans="1:7" ht="16.5" thickBot="1" x14ac:dyDescent="0.3">
      <c r="A38" s="128" t="s">
        <v>25</v>
      </c>
      <c r="B38" s="128">
        <v>1</v>
      </c>
      <c r="C38" s="165"/>
      <c r="D38" s="161"/>
      <c r="E38" s="161"/>
      <c r="F38" s="124"/>
      <c r="G38" s="124"/>
    </row>
    <row r="39" spans="1:7" ht="25.5" x14ac:dyDescent="0.25">
      <c r="A39" s="124"/>
      <c r="B39" s="178" t="s">
        <v>110</v>
      </c>
      <c r="C39" s="152">
        <f>($B$29*C29)+($B$30*C30)+($B$31*C31)+($B$32*C32)+($B$33*C33)+($B$34*C34)+($B$35*C35)+($B$36*C36)+($B$37*C37)+($B$38*C38)</f>
        <v>0</v>
      </c>
      <c r="D39" s="155">
        <f t="shared" ref="D39:E39" si="0">($B$29*D29)+($B$30*D30)+($B$31*D31)+($B$32*D32)+($B$33*D33)+($B$34*D34)+($B$35*D35)+($B$36*D36)+($B$37*D37)+($B$38*D38)</f>
        <v>0</v>
      </c>
      <c r="E39" s="156">
        <f t="shared" si="0"/>
        <v>0</v>
      </c>
      <c r="F39" s="124"/>
      <c r="G39" s="124"/>
    </row>
    <row r="40" spans="1:7" x14ac:dyDescent="0.25">
      <c r="A40" s="124"/>
      <c r="B40" s="179" t="s">
        <v>111</v>
      </c>
      <c r="C40" s="171">
        <v>8</v>
      </c>
      <c r="D40" s="133">
        <v>2</v>
      </c>
      <c r="E40" s="172">
        <v>18</v>
      </c>
      <c r="F40" s="124"/>
      <c r="G40" s="124"/>
    </row>
    <row r="41" spans="1:7" ht="26.25" thickBot="1" x14ac:dyDescent="0.3">
      <c r="A41" s="124"/>
      <c r="B41" s="180" t="s">
        <v>112</v>
      </c>
      <c r="C41" s="173">
        <f>C40*C39</f>
        <v>0</v>
      </c>
      <c r="D41" s="181">
        <f>D40*D39</f>
        <v>0</v>
      </c>
      <c r="E41" s="182">
        <f>E40*E39</f>
        <v>0</v>
      </c>
      <c r="F41" s="124"/>
      <c r="G41" s="124"/>
    </row>
    <row r="42" spans="1:7" ht="29.25" thickBot="1" x14ac:dyDescent="0.3">
      <c r="A42" s="124"/>
      <c r="B42" s="124"/>
      <c r="C42" s="206"/>
      <c r="D42" s="245" t="s">
        <v>113</v>
      </c>
      <c r="E42" s="176">
        <f>SUM(C41:E41)</f>
        <v>0</v>
      </c>
      <c r="F42" s="124"/>
      <c r="G42" s="169"/>
    </row>
    <row r="43" spans="1:7" s="124" customFormat="1" ht="15.75" x14ac:dyDescent="0.25">
      <c r="C43" s="206"/>
      <c r="D43" s="206"/>
      <c r="E43" s="254"/>
      <c r="G43" s="169"/>
    </row>
    <row r="44" spans="1:7" ht="15.75" thickBot="1" x14ac:dyDescent="0.3">
      <c r="A44" s="124"/>
      <c r="B44" s="124"/>
      <c r="C44" s="124"/>
      <c r="D44" s="124"/>
      <c r="E44" s="124"/>
      <c r="F44" s="124"/>
      <c r="G44" s="124"/>
    </row>
    <row r="45" spans="1:7" ht="16.5" customHeight="1" thickBot="1" x14ac:dyDescent="0.3">
      <c r="A45" s="359" t="s">
        <v>114</v>
      </c>
      <c r="B45" s="360"/>
      <c r="C45" s="360"/>
      <c r="D45" s="360"/>
      <c r="E45" s="360"/>
      <c r="F45" s="361"/>
      <c r="G45" s="249"/>
    </row>
    <row r="46" spans="1:7" ht="32.25" customHeight="1" thickBot="1" x14ac:dyDescent="0.3">
      <c r="A46" s="353" t="s">
        <v>14</v>
      </c>
      <c r="B46" s="355" t="s">
        <v>109</v>
      </c>
      <c r="C46" s="350" t="s">
        <v>15</v>
      </c>
      <c r="D46" s="351"/>
      <c r="E46" s="351"/>
      <c r="F46" s="352"/>
    </row>
    <row r="47" spans="1:7" ht="16.5" thickBot="1" x14ac:dyDescent="0.3">
      <c r="A47" s="354"/>
      <c r="B47" s="356"/>
      <c r="C47" s="86">
        <v>12000</v>
      </c>
      <c r="D47" s="87" t="s">
        <v>36</v>
      </c>
      <c r="E47" s="87">
        <v>24000</v>
      </c>
      <c r="F47" s="91">
        <v>60000</v>
      </c>
    </row>
    <row r="48" spans="1:7" ht="15.75" x14ac:dyDescent="0.25">
      <c r="A48" s="177" t="s">
        <v>16</v>
      </c>
      <c r="B48" s="177">
        <v>1</v>
      </c>
      <c r="C48" s="152"/>
      <c r="D48" s="155"/>
      <c r="E48" s="155"/>
      <c r="F48" s="156"/>
    </row>
    <row r="49" spans="1:7" ht="63" x14ac:dyDescent="0.25">
      <c r="A49" s="129" t="s">
        <v>26</v>
      </c>
      <c r="B49" s="129">
        <v>2</v>
      </c>
      <c r="C49" s="153"/>
      <c r="D49" s="146"/>
      <c r="E49" s="146"/>
      <c r="F49" s="148"/>
    </row>
    <row r="50" spans="1:7" ht="31.5" x14ac:dyDescent="0.25">
      <c r="A50" s="129" t="s">
        <v>18</v>
      </c>
      <c r="B50" s="129">
        <v>1</v>
      </c>
      <c r="C50" s="153"/>
      <c r="D50" s="146"/>
      <c r="E50" s="146"/>
      <c r="F50" s="148"/>
    </row>
    <row r="51" spans="1:7" ht="31.5" x14ac:dyDescent="0.25">
      <c r="A51" s="129" t="s">
        <v>19</v>
      </c>
      <c r="B51" s="129">
        <v>1</v>
      </c>
      <c r="C51" s="153"/>
      <c r="D51" s="146"/>
      <c r="E51" s="146"/>
      <c r="F51" s="148"/>
    </row>
    <row r="52" spans="1:7" ht="47.25" x14ac:dyDescent="0.25">
      <c r="A52" s="129" t="s">
        <v>20</v>
      </c>
      <c r="B52" s="129">
        <v>3</v>
      </c>
      <c r="C52" s="153"/>
      <c r="D52" s="146"/>
      <c r="E52" s="146"/>
      <c r="F52" s="148"/>
    </row>
    <row r="53" spans="1:7" ht="63" x14ac:dyDescent="0.25">
      <c r="A53" s="129" t="s">
        <v>21</v>
      </c>
      <c r="B53" s="129">
        <v>2</v>
      </c>
      <c r="C53" s="153"/>
      <c r="D53" s="146"/>
      <c r="E53" s="146"/>
      <c r="F53" s="148"/>
    </row>
    <row r="54" spans="1:7" ht="15.75" x14ac:dyDescent="0.25">
      <c r="A54" s="129" t="s">
        <v>22</v>
      </c>
      <c r="B54" s="129">
        <v>1</v>
      </c>
      <c r="C54" s="153"/>
      <c r="D54" s="146"/>
      <c r="E54" s="146"/>
      <c r="F54" s="148"/>
    </row>
    <row r="55" spans="1:7" ht="15.75" x14ac:dyDescent="0.25">
      <c r="A55" s="129" t="s">
        <v>23</v>
      </c>
      <c r="B55" s="129">
        <v>1</v>
      </c>
      <c r="C55" s="153"/>
      <c r="D55" s="146"/>
      <c r="E55" s="146"/>
      <c r="F55" s="148"/>
    </row>
    <row r="56" spans="1:7" ht="31.5" x14ac:dyDescent="0.25">
      <c r="A56" s="129" t="s">
        <v>24</v>
      </c>
      <c r="B56" s="129">
        <v>1</v>
      </c>
      <c r="C56" s="153"/>
      <c r="D56" s="146"/>
      <c r="E56" s="146"/>
      <c r="F56" s="148"/>
    </row>
    <row r="57" spans="1:7" ht="15.75" x14ac:dyDescent="0.25">
      <c r="A57" s="278" t="s">
        <v>27</v>
      </c>
      <c r="B57" s="278">
        <v>2</v>
      </c>
      <c r="C57" s="153"/>
      <c r="D57" s="146"/>
      <c r="E57" s="146"/>
      <c r="F57" s="148"/>
    </row>
    <row r="58" spans="1:7" s="124" customFormat="1" ht="16.5" thickBot="1" x14ac:dyDescent="0.3">
      <c r="A58" s="130" t="s">
        <v>123</v>
      </c>
      <c r="B58" s="130">
        <v>1</v>
      </c>
      <c r="C58" s="165"/>
      <c r="D58" s="160"/>
      <c r="E58" s="160"/>
      <c r="F58" s="161"/>
    </row>
    <row r="59" spans="1:7" ht="25.5" x14ac:dyDescent="0.25">
      <c r="A59" s="124"/>
      <c r="B59" s="273" t="s">
        <v>110</v>
      </c>
      <c r="C59" s="152">
        <f>($B$48*C48)+($B$49*C49)+($B$50*C50)+($B$51*C51)+($B$52*C52)+($B$53*C53)+($B$54*C54)+($B$55*C55)+($B$56*C56)+($B$57*C57)+($B$58*C58)</f>
        <v>0</v>
      </c>
      <c r="D59" s="155">
        <f t="shared" ref="D59:F59" si="1">($B$48*D48)+($B$49*D49)+($B$50*D50)+($B$51*D51)+($B$52*D52)+($B$53*D53)+($B$54*D54)+($B$55*D55)+($B$56*D56)+($B$57*D57)+($B$58*D58)</f>
        <v>0</v>
      </c>
      <c r="E59" s="155">
        <f t="shared" si="1"/>
        <v>0</v>
      </c>
      <c r="F59" s="156">
        <f t="shared" si="1"/>
        <v>0</v>
      </c>
    </row>
    <row r="60" spans="1:7" x14ac:dyDescent="0.25">
      <c r="A60" s="124"/>
      <c r="B60" s="179" t="s">
        <v>111</v>
      </c>
      <c r="C60" s="171">
        <v>8</v>
      </c>
      <c r="D60" s="133">
        <v>6</v>
      </c>
      <c r="E60" s="133">
        <v>2</v>
      </c>
      <c r="F60" s="172">
        <v>1</v>
      </c>
    </row>
    <row r="61" spans="1:7" ht="26.25" thickBot="1" x14ac:dyDescent="0.3">
      <c r="A61" s="124"/>
      <c r="B61" s="180" t="s">
        <v>112</v>
      </c>
      <c r="C61" s="173">
        <f>C60*C59</f>
        <v>0</v>
      </c>
      <c r="D61" s="181">
        <f>D60*D59</f>
        <v>0</v>
      </c>
      <c r="E61" s="181">
        <f>E60*E59</f>
        <v>0</v>
      </c>
      <c r="F61" s="182">
        <f t="shared" ref="F61" si="2">F60*F59</f>
        <v>0</v>
      </c>
    </row>
    <row r="62" spans="1:7" ht="43.5" thickBot="1" x14ac:dyDescent="0.3">
      <c r="A62" s="124"/>
      <c r="B62" s="124"/>
      <c r="C62" s="132"/>
      <c r="D62" s="132"/>
      <c r="E62" s="232" t="s">
        <v>115</v>
      </c>
      <c r="F62" s="227">
        <f>SUM(C61:F61)</f>
        <v>0</v>
      </c>
      <c r="G62" s="255"/>
    </row>
  </sheetData>
  <mergeCells count="12">
    <mergeCell ref="F17:I17"/>
    <mergeCell ref="A2:B2"/>
    <mergeCell ref="A4:B4"/>
    <mergeCell ref="A9:B9"/>
    <mergeCell ref="A46:A47"/>
    <mergeCell ref="B46:B47"/>
    <mergeCell ref="A27:A28"/>
    <mergeCell ref="B27:B28"/>
    <mergeCell ref="A45:F45"/>
    <mergeCell ref="C46:F46"/>
    <mergeCell ref="A26:E26"/>
    <mergeCell ref="C27:E27"/>
  </mergeCells>
  <pageMargins left="0.11811023622047245" right="0.11811023622047245" top="0.19685039370078741" bottom="0.19685039370078741" header="0.31496062992125984" footer="0.31496062992125984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64"/>
  <sheetViews>
    <sheetView topLeftCell="A39" zoomScale="85" zoomScaleNormal="85" workbookViewId="0">
      <selection sqref="A1:I64"/>
    </sheetView>
  </sheetViews>
  <sheetFormatPr defaultRowHeight="15" x14ac:dyDescent="0.25"/>
  <cols>
    <col min="1" max="1" width="23.5703125" style="124" bestFit="1" customWidth="1"/>
    <col min="2" max="2" width="32.28515625" style="124" customWidth="1"/>
    <col min="3" max="3" width="16" style="124" bestFit="1" customWidth="1"/>
    <col min="4" max="4" width="26.42578125" style="124" bestFit="1" customWidth="1"/>
    <col min="5" max="5" width="16.42578125" style="124" bestFit="1" customWidth="1"/>
    <col min="6" max="6" width="14.7109375" style="124" bestFit="1" customWidth="1"/>
    <col min="7" max="7" width="16.5703125" style="124" bestFit="1" customWidth="1"/>
    <col min="8" max="8" width="15.140625" style="124" customWidth="1"/>
    <col min="9" max="10" width="23.42578125" style="124" customWidth="1"/>
    <col min="11" max="16384" width="9.140625" style="124"/>
  </cols>
  <sheetData>
    <row r="1" spans="1:5" x14ac:dyDescent="0.25">
      <c r="A1" s="9" t="s">
        <v>0</v>
      </c>
      <c r="B1" s="10" t="s">
        <v>103</v>
      </c>
    </row>
    <row r="2" spans="1:5" ht="15.75" thickBot="1" x14ac:dyDescent="0.3">
      <c r="A2" s="346"/>
      <c r="B2" s="347"/>
    </row>
    <row r="3" spans="1:5" ht="15.75" thickBot="1" x14ac:dyDescent="0.3">
      <c r="A3" s="11" t="s">
        <v>6</v>
      </c>
      <c r="B3" s="12" t="s">
        <v>2</v>
      </c>
      <c r="D3" s="25" t="s">
        <v>118</v>
      </c>
      <c r="E3" s="23">
        <f>D26+I27</f>
        <v>0</v>
      </c>
    </row>
    <row r="4" spans="1:5" x14ac:dyDescent="0.25">
      <c r="A4" s="365" t="s">
        <v>3</v>
      </c>
      <c r="B4" s="366"/>
      <c r="D4" s="26" t="s">
        <v>149</v>
      </c>
      <c r="E4" s="24">
        <f>E3*0.2079</f>
        <v>0</v>
      </c>
    </row>
    <row r="5" spans="1:5" ht="15.75" thickBot="1" x14ac:dyDescent="0.3">
      <c r="A5" s="2">
        <v>7500</v>
      </c>
      <c r="B5" s="3">
        <v>5</v>
      </c>
      <c r="D5" s="6" t="s">
        <v>107</v>
      </c>
      <c r="E5" s="27">
        <f>E4+E3</f>
        <v>0</v>
      </c>
    </row>
    <row r="6" spans="1:5" x14ac:dyDescent="0.25">
      <c r="A6" s="2">
        <v>10000</v>
      </c>
      <c r="B6" s="3">
        <v>3</v>
      </c>
      <c r="D6" s="25" t="s">
        <v>119</v>
      </c>
      <c r="E6" s="23">
        <f>(F45+G64)/12</f>
        <v>0</v>
      </c>
    </row>
    <row r="7" spans="1:5" x14ac:dyDescent="0.25">
      <c r="A7" s="2">
        <v>12000</v>
      </c>
      <c r="B7" s="3">
        <v>2</v>
      </c>
      <c r="D7" s="26" t="s">
        <v>149</v>
      </c>
      <c r="E7" s="24">
        <f>E6*0.2079</f>
        <v>0</v>
      </c>
    </row>
    <row r="8" spans="1:5" ht="15.75" thickBot="1" x14ac:dyDescent="0.3">
      <c r="A8" s="2">
        <v>18000</v>
      </c>
      <c r="B8" s="3">
        <v>9</v>
      </c>
      <c r="D8" s="6" t="s">
        <v>117</v>
      </c>
      <c r="E8" s="27">
        <f>E7+E6</f>
        <v>0</v>
      </c>
    </row>
    <row r="9" spans="1:5" ht="15.75" thickBot="1" x14ac:dyDescent="0.3">
      <c r="A9" s="2">
        <v>19000</v>
      </c>
      <c r="B9" s="3">
        <v>2</v>
      </c>
      <c r="D9" s="185" t="s">
        <v>120</v>
      </c>
      <c r="E9" s="186">
        <f>E8+E5</f>
        <v>0</v>
      </c>
    </row>
    <row r="10" spans="1:5" ht="15.75" thickBot="1" x14ac:dyDescent="0.3">
      <c r="A10" s="2">
        <v>30000</v>
      </c>
      <c r="B10" s="3">
        <v>2</v>
      </c>
    </row>
    <row r="11" spans="1:5" ht="15.75" thickBot="1" x14ac:dyDescent="0.3">
      <c r="A11" s="365" t="s">
        <v>4</v>
      </c>
      <c r="B11" s="366"/>
    </row>
    <row r="12" spans="1:5" x14ac:dyDescent="0.25">
      <c r="A12" s="110">
        <v>9000</v>
      </c>
      <c r="B12" s="1">
        <v>5</v>
      </c>
    </row>
    <row r="13" spans="1:5" x14ac:dyDescent="0.25">
      <c r="A13" s="2">
        <v>12000</v>
      </c>
      <c r="B13" s="3">
        <v>12</v>
      </c>
    </row>
    <row r="14" spans="1:5" x14ac:dyDescent="0.25">
      <c r="A14" s="2">
        <v>19000</v>
      </c>
      <c r="B14" s="3">
        <v>1</v>
      </c>
    </row>
    <row r="15" spans="1:5" x14ac:dyDescent="0.25">
      <c r="A15" s="2">
        <v>24000</v>
      </c>
      <c r="B15" s="3">
        <v>2</v>
      </c>
    </row>
    <row r="16" spans="1:5" x14ac:dyDescent="0.25">
      <c r="A16" s="2">
        <v>29000</v>
      </c>
      <c r="B16" s="3">
        <v>1</v>
      </c>
    </row>
    <row r="17" spans="1:9" x14ac:dyDescent="0.25">
      <c r="A17" s="2">
        <v>30000</v>
      </c>
      <c r="B17" s="3">
        <v>1</v>
      </c>
    </row>
    <row r="18" spans="1:9" ht="15.75" thickBot="1" x14ac:dyDescent="0.3">
      <c r="A18" s="167" t="s">
        <v>5</v>
      </c>
      <c r="B18" s="168">
        <f>SUM(B5:B10,B12:B17)</f>
        <v>45</v>
      </c>
    </row>
    <row r="20" spans="1:9" ht="15.75" x14ac:dyDescent="0.25">
      <c r="A20" s="362" t="s">
        <v>104</v>
      </c>
      <c r="B20" s="363"/>
      <c r="C20" s="363"/>
      <c r="D20" s="364"/>
      <c r="F20" s="345" t="s">
        <v>105</v>
      </c>
      <c r="G20" s="345"/>
      <c r="H20" s="345"/>
      <c r="I20" s="345"/>
    </row>
    <row r="21" spans="1:9" ht="63" x14ac:dyDescent="0.25">
      <c r="A21" s="126" t="s">
        <v>7</v>
      </c>
      <c r="B21" s="126" t="s">
        <v>8</v>
      </c>
      <c r="C21" s="126" t="s">
        <v>9</v>
      </c>
      <c r="D21" s="126" t="s">
        <v>10</v>
      </c>
      <c r="F21" s="126" t="s">
        <v>7</v>
      </c>
      <c r="G21" s="126" t="s">
        <v>8</v>
      </c>
      <c r="H21" s="126" t="s">
        <v>9</v>
      </c>
      <c r="I21" s="126" t="s">
        <v>10</v>
      </c>
    </row>
    <row r="22" spans="1:9" x14ac:dyDescent="0.25">
      <c r="A22" s="138">
        <v>7500</v>
      </c>
      <c r="B22" s="133">
        <v>5</v>
      </c>
      <c r="C22" s="142"/>
      <c r="D22" s="142">
        <f>B22*C22</f>
        <v>0</v>
      </c>
      <c r="E22" s="125"/>
      <c r="F22" s="138">
        <v>9000</v>
      </c>
      <c r="G22" s="133">
        <v>5</v>
      </c>
      <c r="H22" s="146"/>
      <c r="I22" s="142">
        <f>H22*G22</f>
        <v>0</v>
      </c>
    </row>
    <row r="23" spans="1:9" x14ac:dyDescent="0.25">
      <c r="A23" s="138" t="s">
        <v>11</v>
      </c>
      <c r="B23" s="133">
        <v>5</v>
      </c>
      <c r="C23" s="142"/>
      <c r="D23" s="142">
        <f>B23*C23</f>
        <v>0</v>
      </c>
      <c r="E23" s="125"/>
      <c r="F23" s="138">
        <v>12000</v>
      </c>
      <c r="G23" s="133">
        <v>12</v>
      </c>
      <c r="H23" s="146"/>
      <c r="I23" s="142">
        <f t="shared" ref="I23:I26" si="0">H23*G23</f>
        <v>0</v>
      </c>
    </row>
    <row r="24" spans="1:9" x14ac:dyDescent="0.25">
      <c r="A24" s="138" t="s">
        <v>106</v>
      </c>
      <c r="B24" s="133">
        <v>11</v>
      </c>
      <c r="C24" s="142"/>
      <c r="D24" s="142">
        <f>B24*C24</f>
        <v>0</v>
      </c>
      <c r="E24" s="125"/>
      <c r="F24" s="138">
        <v>19000</v>
      </c>
      <c r="G24" s="133">
        <v>1</v>
      </c>
      <c r="H24" s="146"/>
      <c r="I24" s="142">
        <f t="shared" si="0"/>
        <v>0</v>
      </c>
    </row>
    <row r="25" spans="1:9" x14ac:dyDescent="0.25">
      <c r="A25" s="138">
        <v>30000</v>
      </c>
      <c r="B25" s="133">
        <v>2</v>
      </c>
      <c r="C25" s="142"/>
      <c r="D25" s="142">
        <f>B25*C25</f>
        <v>0</v>
      </c>
      <c r="E25" s="125"/>
      <c r="F25" s="138">
        <v>24000</v>
      </c>
      <c r="G25" s="133">
        <v>2</v>
      </c>
      <c r="H25" s="146"/>
      <c r="I25" s="142">
        <f t="shared" si="0"/>
        <v>0</v>
      </c>
    </row>
    <row r="26" spans="1:9" x14ac:dyDescent="0.25">
      <c r="A26" s="132"/>
      <c r="B26" s="132"/>
      <c r="C26" s="144" t="s">
        <v>13</v>
      </c>
      <c r="D26" s="120">
        <f>SUM(D22:D25)</f>
        <v>0</v>
      </c>
      <c r="E26" s="125"/>
      <c r="F26" s="138" t="s">
        <v>122</v>
      </c>
      <c r="G26" s="133">
        <v>2</v>
      </c>
      <c r="H26" s="146"/>
      <c r="I26" s="142">
        <f t="shared" si="0"/>
        <v>0</v>
      </c>
    </row>
    <row r="27" spans="1:9" x14ac:dyDescent="0.25">
      <c r="E27" s="125"/>
      <c r="F27" s="132"/>
      <c r="G27" s="132"/>
      <c r="H27" s="144" t="s">
        <v>13</v>
      </c>
      <c r="I27" s="120">
        <f>SUM(I22:I26)</f>
        <v>0</v>
      </c>
    </row>
    <row r="28" spans="1:9" ht="15.75" thickBot="1" x14ac:dyDescent="0.3">
      <c r="E28" s="125"/>
    </row>
    <row r="29" spans="1:9" ht="16.5" thickBot="1" x14ac:dyDescent="0.3">
      <c r="A29" s="359" t="s">
        <v>108</v>
      </c>
      <c r="B29" s="360"/>
      <c r="C29" s="360"/>
      <c r="D29" s="360"/>
      <c r="E29" s="360"/>
      <c r="F29" s="361"/>
    </row>
    <row r="30" spans="1:9" ht="16.5" customHeight="1" thickBot="1" x14ac:dyDescent="0.3">
      <c r="A30" s="367" t="s">
        <v>14</v>
      </c>
      <c r="B30" s="368" t="s">
        <v>109</v>
      </c>
      <c r="C30" s="350" t="s">
        <v>15</v>
      </c>
      <c r="D30" s="351"/>
      <c r="E30" s="351"/>
      <c r="F30" s="352"/>
    </row>
    <row r="31" spans="1:9" ht="16.5" thickBot="1" x14ac:dyDescent="0.3">
      <c r="A31" s="357"/>
      <c r="B31" s="358"/>
      <c r="C31" s="69">
        <v>7500</v>
      </c>
      <c r="D31" s="114" t="s">
        <v>11</v>
      </c>
      <c r="E31" s="114" t="s">
        <v>106</v>
      </c>
      <c r="F31" s="116">
        <v>30000</v>
      </c>
    </row>
    <row r="32" spans="1:9" ht="15.75" x14ac:dyDescent="0.25">
      <c r="A32" s="127" t="s">
        <v>16</v>
      </c>
      <c r="B32" s="177">
        <v>1</v>
      </c>
      <c r="C32" s="152"/>
      <c r="D32" s="155"/>
      <c r="E32" s="155"/>
      <c r="F32" s="156"/>
    </row>
    <row r="33" spans="1:6" ht="31.5" x14ac:dyDescent="0.25">
      <c r="A33" s="127" t="s">
        <v>17</v>
      </c>
      <c r="B33" s="129">
        <v>2</v>
      </c>
      <c r="C33" s="153"/>
      <c r="D33" s="146"/>
      <c r="E33" s="146"/>
      <c r="F33" s="148"/>
    </row>
    <row r="34" spans="1:6" ht="31.5" x14ac:dyDescent="0.25">
      <c r="A34" s="127" t="s">
        <v>18</v>
      </c>
      <c r="B34" s="129">
        <v>1</v>
      </c>
      <c r="C34" s="153"/>
      <c r="D34" s="146"/>
      <c r="E34" s="146"/>
      <c r="F34" s="148"/>
    </row>
    <row r="35" spans="1:6" ht="31.5" x14ac:dyDescent="0.25">
      <c r="A35" s="127" t="s">
        <v>19</v>
      </c>
      <c r="B35" s="129">
        <v>1</v>
      </c>
      <c r="C35" s="153"/>
      <c r="D35" s="146"/>
      <c r="E35" s="146"/>
      <c r="F35" s="148"/>
    </row>
    <row r="36" spans="1:6" ht="47.25" x14ac:dyDescent="0.25">
      <c r="A36" s="127" t="s">
        <v>20</v>
      </c>
      <c r="B36" s="129">
        <v>3</v>
      </c>
      <c r="C36" s="153"/>
      <c r="D36" s="146"/>
      <c r="E36" s="146"/>
      <c r="F36" s="148"/>
    </row>
    <row r="37" spans="1:6" ht="63" x14ac:dyDescent="0.25">
      <c r="A37" s="127" t="s">
        <v>21</v>
      </c>
      <c r="B37" s="129">
        <v>2</v>
      </c>
      <c r="C37" s="153"/>
      <c r="D37" s="146"/>
      <c r="E37" s="146"/>
      <c r="F37" s="148"/>
    </row>
    <row r="38" spans="1:6" ht="15.75" x14ac:dyDescent="0.25">
      <c r="A38" s="127" t="s">
        <v>22</v>
      </c>
      <c r="B38" s="129">
        <v>2</v>
      </c>
      <c r="C38" s="153"/>
      <c r="D38" s="146"/>
      <c r="E38" s="146"/>
      <c r="F38" s="148"/>
    </row>
    <row r="39" spans="1:6" ht="15.75" x14ac:dyDescent="0.25">
      <c r="A39" s="127" t="s">
        <v>23</v>
      </c>
      <c r="B39" s="129">
        <v>1</v>
      </c>
      <c r="C39" s="153"/>
      <c r="D39" s="146"/>
      <c r="E39" s="146"/>
      <c r="F39" s="148"/>
    </row>
    <row r="40" spans="1:6" ht="31.5" x14ac:dyDescent="0.25">
      <c r="A40" s="127" t="s">
        <v>24</v>
      </c>
      <c r="B40" s="129">
        <v>1</v>
      </c>
      <c r="C40" s="153"/>
      <c r="D40" s="146"/>
      <c r="E40" s="146"/>
      <c r="F40" s="148"/>
    </row>
    <row r="41" spans="1:6" ht="16.5" thickBot="1" x14ac:dyDescent="0.3">
      <c r="A41" s="128" t="s">
        <v>25</v>
      </c>
      <c r="B41" s="130">
        <v>1</v>
      </c>
      <c r="C41" s="165"/>
      <c r="D41" s="160"/>
      <c r="E41" s="160"/>
      <c r="F41" s="161"/>
    </row>
    <row r="42" spans="1:6" ht="25.5" x14ac:dyDescent="0.25">
      <c r="B42" s="178" t="s">
        <v>110</v>
      </c>
      <c r="C42" s="152">
        <f>($B$32*C32)+($B$33*C33)+($B$34*C34)+($B$35*C35)+($B$36*C36)+($B$37*C37)+($B$38*C38)+($B$39*C39)+($B$40*C40)+($B$41*C41)</f>
        <v>0</v>
      </c>
      <c r="D42" s="155">
        <f t="shared" ref="D42:F42" si="1">($B$32*D32)+($B$33*D33)+($B$34*D34)+($B$35*D35)+($B$36*D36)+($B$37*D37)+($B$38*D38)+($B$39*D39)+($B$40*D40)+($B$41*D41)</f>
        <v>0</v>
      </c>
      <c r="E42" s="155">
        <f t="shared" si="1"/>
        <v>0</v>
      </c>
      <c r="F42" s="156">
        <f t="shared" si="1"/>
        <v>0</v>
      </c>
    </row>
    <row r="43" spans="1:6" x14ac:dyDescent="0.25">
      <c r="B43" s="179" t="s">
        <v>111</v>
      </c>
      <c r="C43" s="171">
        <v>5</v>
      </c>
      <c r="D43" s="133">
        <v>5</v>
      </c>
      <c r="E43" s="133">
        <v>11</v>
      </c>
      <c r="F43" s="172">
        <v>2</v>
      </c>
    </row>
    <row r="44" spans="1:6" ht="15.75" thickBot="1" x14ac:dyDescent="0.3">
      <c r="B44" s="180" t="s">
        <v>112</v>
      </c>
      <c r="C44" s="154">
        <f>C42*C43</f>
        <v>0</v>
      </c>
      <c r="D44" s="149">
        <f t="shared" ref="D44:F44" si="2">D42*D43</f>
        <v>0</v>
      </c>
      <c r="E44" s="149">
        <f t="shared" si="2"/>
        <v>0</v>
      </c>
      <c r="F44" s="150">
        <f t="shared" si="2"/>
        <v>0</v>
      </c>
    </row>
    <row r="45" spans="1:6" ht="26.25" thickBot="1" x14ac:dyDescent="0.3">
      <c r="E45" s="202" t="s">
        <v>113</v>
      </c>
      <c r="F45" s="207">
        <f>SUM(C44:F44)</f>
        <v>0</v>
      </c>
    </row>
    <row r="46" spans="1:6" ht="15.75" thickBot="1" x14ac:dyDescent="0.3"/>
    <row r="47" spans="1:6" ht="16.5" thickBot="1" x14ac:dyDescent="0.3">
      <c r="A47" s="242" t="s">
        <v>114</v>
      </c>
      <c r="B47" s="243"/>
      <c r="C47" s="243"/>
      <c r="D47" s="243"/>
      <c r="E47" s="244"/>
    </row>
    <row r="48" spans="1:6" ht="16.5" thickBot="1" x14ac:dyDescent="0.3">
      <c r="A48" s="353" t="s">
        <v>14</v>
      </c>
      <c r="B48" s="355" t="s">
        <v>109</v>
      </c>
      <c r="C48" s="350" t="s">
        <v>15</v>
      </c>
      <c r="D48" s="351"/>
      <c r="E48" s="352"/>
    </row>
    <row r="49" spans="1:7" ht="16.5" thickBot="1" x14ac:dyDescent="0.3">
      <c r="A49" s="357"/>
      <c r="B49" s="358"/>
      <c r="C49" s="115">
        <v>9000</v>
      </c>
      <c r="D49" s="102">
        <v>12000</v>
      </c>
      <c r="E49" s="272">
        <v>19000</v>
      </c>
      <c r="F49" s="31">
        <v>24000</v>
      </c>
      <c r="G49" s="151" t="s">
        <v>58</v>
      </c>
    </row>
    <row r="50" spans="1:7" ht="15.75" x14ac:dyDescent="0.25">
      <c r="A50" s="127" t="s">
        <v>16</v>
      </c>
      <c r="B50" s="170">
        <v>1</v>
      </c>
      <c r="C50" s="158"/>
      <c r="D50" s="145"/>
      <c r="E50" s="145"/>
      <c r="F50" s="145"/>
      <c r="G50" s="156"/>
    </row>
    <row r="51" spans="1:7" ht="63" x14ac:dyDescent="0.25">
      <c r="A51" s="127" t="s">
        <v>26</v>
      </c>
      <c r="B51" s="127">
        <v>2</v>
      </c>
      <c r="C51" s="153"/>
      <c r="D51" s="146"/>
      <c r="E51" s="146"/>
      <c r="F51" s="146"/>
      <c r="G51" s="148"/>
    </row>
    <row r="52" spans="1:7" ht="31.5" x14ac:dyDescent="0.25">
      <c r="A52" s="127" t="s">
        <v>18</v>
      </c>
      <c r="B52" s="127">
        <v>1</v>
      </c>
      <c r="C52" s="153"/>
      <c r="D52" s="146"/>
      <c r="E52" s="146"/>
      <c r="F52" s="146"/>
      <c r="G52" s="148"/>
    </row>
    <row r="53" spans="1:7" ht="31.5" x14ac:dyDescent="0.25">
      <c r="A53" s="127" t="s">
        <v>19</v>
      </c>
      <c r="B53" s="127">
        <v>1</v>
      </c>
      <c r="C53" s="153"/>
      <c r="D53" s="146"/>
      <c r="E53" s="146"/>
      <c r="F53" s="146"/>
      <c r="G53" s="148"/>
    </row>
    <row r="54" spans="1:7" ht="47.25" x14ac:dyDescent="0.25">
      <c r="A54" s="127" t="s">
        <v>20</v>
      </c>
      <c r="B54" s="127">
        <v>3</v>
      </c>
      <c r="C54" s="153"/>
      <c r="D54" s="146"/>
      <c r="E54" s="146"/>
      <c r="F54" s="146"/>
      <c r="G54" s="148"/>
    </row>
    <row r="55" spans="1:7" ht="63" x14ac:dyDescent="0.25">
      <c r="A55" s="127" t="s">
        <v>21</v>
      </c>
      <c r="B55" s="127">
        <v>2</v>
      </c>
      <c r="C55" s="153"/>
      <c r="D55" s="146"/>
      <c r="E55" s="146"/>
      <c r="F55" s="146"/>
      <c r="G55" s="148"/>
    </row>
    <row r="56" spans="1:7" ht="15.75" x14ac:dyDescent="0.25">
      <c r="A56" s="127" t="s">
        <v>22</v>
      </c>
      <c r="B56" s="127">
        <v>1</v>
      </c>
      <c r="C56" s="153"/>
      <c r="D56" s="146"/>
      <c r="E56" s="146"/>
      <c r="F56" s="146"/>
      <c r="G56" s="148"/>
    </row>
    <row r="57" spans="1:7" ht="15.75" x14ac:dyDescent="0.25">
      <c r="A57" s="127" t="s">
        <v>23</v>
      </c>
      <c r="B57" s="127">
        <v>1</v>
      </c>
      <c r="C57" s="153"/>
      <c r="D57" s="146"/>
      <c r="E57" s="146"/>
      <c r="F57" s="146"/>
      <c r="G57" s="148"/>
    </row>
    <row r="58" spans="1:7" ht="31.5" x14ac:dyDescent="0.25">
      <c r="A58" s="127" t="s">
        <v>24</v>
      </c>
      <c r="B58" s="127">
        <v>1</v>
      </c>
      <c r="C58" s="153"/>
      <c r="D58" s="146"/>
      <c r="E58" s="146"/>
      <c r="F58" s="146"/>
      <c r="G58" s="148"/>
    </row>
    <row r="59" spans="1:7" ht="16.5" thickBot="1" x14ac:dyDescent="0.3">
      <c r="A59" s="128" t="s">
        <v>27</v>
      </c>
      <c r="B59" s="208">
        <v>2</v>
      </c>
      <c r="C59" s="165"/>
      <c r="D59" s="160"/>
      <c r="E59" s="160"/>
      <c r="F59" s="160"/>
      <c r="G59" s="148"/>
    </row>
    <row r="60" spans="1:7" ht="16.5" thickBot="1" x14ac:dyDescent="0.3">
      <c r="A60" s="300" t="s">
        <v>123</v>
      </c>
      <c r="B60" s="301">
        <v>1</v>
      </c>
      <c r="C60" s="302"/>
      <c r="D60" s="303"/>
      <c r="E60" s="303"/>
      <c r="F60" s="303"/>
      <c r="G60" s="161"/>
    </row>
    <row r="61" spans="1:7" ht="25.5" x14ac:dyDescent="0.25">
      <c r="B61" s="178" t="s">
        <v>110</v>
      </c>
      <c r="C61" s="196">
        <f>($B$50*C50)+($B$51*C51)+($B$52*C52)+($B$53*C53)+($B$54*C54)+($B$55*C55)+($B$56*C56)+($B$57*C57)+($B$58*C58)+($B$59*C59)+($B$60*C60)</f>
        <v>0</v>
      </c>
      <c r="D61" s="215">
        <f t="shared" ref="D61:G61" si="3">($B$50*D50)+($B$51*D51)+($B$52*D52)+($B$53*D53)+($B$54*D54)+($B$55*D55)+($B$56*D56)+($B$57*D57)+($B$58*D58)+($B$59*D59)+($B$60*D60)</f>
        <v>0</v>
      </c>
      <c r="E61" s="215">
        <f t="shared" si="3"/>
        <v>0</v>
      </c>
      <c r="F61" s="215">
        <f t="shared" si="3"/>
        <v>0</v>
      </c>
      <c r="G61" s="216">
        <f t="shared" si="3"/>
        <v>0</v>
      </c>
    </row>
    <row r="62" spans="1:7" x14ac:dyDescent="0.25">
      <c r="B62" s="179" t="s">
        <v>111</v>
      </c>
      <c r="C62" s="171">
        <v>5</v>
      </c>
      <c r="D62" s="133">
        <v>12</v>
      </c>
      <c r="E62" s="133">
        <v>1</v>
      </c>
      <c r="F62" s="133">
        <v>2</v>
      </c>
      <c r="G62" s="316">
        <v>2</v>
      </c>
    </row>
    <row r="63" spans="1:7" ht="15.75" thickBot="1" x14ac:dyDescent="0.3">
      <c r="B63" s="180" t="s">
        <v>112</v>
      </c>
      <c r="C63" s="154">
        <f>C61*C62</f>
        <v>0</v>
      </c>
      <c r="D63" s="149">
        <f t="shared" ref="D63" si="4">D61*D62</f>
        <v>0</v>
      </c>
      <c r="E63" s="149">
        <f t="shared" ref="E63" si="5">E61*E62</f>
        <v>0</v>
      </c>
      <c r="F63" s="149">
        <f t="shared" ref="F63" si="6">F61*F62</f>
        <v>0</v>
      </c>
      <c r="G63" s="150">
        <f t="shared" ref="G63" si="7">G61*G62</f>
        <v>0</v>
      </c>
    </row>
    <row r="64" spans="1:7" ht="39" thickBot="1" x14ac:dyDescent="0.3">
      <c r="F64" s="202" t="s">
        <v>115</v>
      </c>
      <c r="G64" s="203">
        <f>SUM(C63:G63)</f>
        <v>0</v>
      </c>
    </row>
  </sheetData>
  <mergeCells count="12">
    <mergeCell ref="F20:I20"/>
    <mergeCell ref="A48:A49"/>
    <mergeCell ref="B48:B49"/>
    <mergeCell ref="C48:E48"/>
    <mergeCell ref="A2:B2"/>
    <mergeCell ref="A4:B4"/>
    <mergeCell ref="A11:B11"/>
    <mergeCell ref="A30:A31"/>
    <mergeCell ref="B30:B31"/>
    <mergeCell ref="C30:F30"/>
    <mergeCell ref="A20:D20"/>
    <mergeCell ref="A29:F29"/>
  </mergeCells>
  <pageMargins left="0.11811023622047245" right="0.11811023622047245" top="0.19685039370078741" bottom="0.19685039370078741" header="0.31496062992125984" footer="0.31496062992125984"/>
  <pageSetup paperSize="9" scale="5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5"/>
  <sheetViews>
    <sheetView topLeftCell="A9" zoomScale="85" zoomScaleNormal="85" workbookViewId="0">
      <selection sqref="A1:E36"/>
    </sheetView>
  </sheetViews>
  <sheetFormatPr defaultRowHeight="15" x14ac:dyDescent="0.25"/>
  <cols>
    <col min="1" max="1" width="23.5703125" style="124" bestFit="1" customWidth="1"/>
    <col min="2" max="2" width="32.28515625" style="124" customWidth="1"/>
    <col min="3" max="3" width="16" style="124" bestFit="1" customWidth="1"/>
    <col min="4" max="4" width="26.42578125" style="124" bestFit="1" customWidth="1"/>
    <col min="5" max="5" width="16.42578125" style="124" bestFit="1" customWidth="1"/>
    <col min="6" max="6" width="14.7109375" style="124" bestFit="1" customWidth="1"/>
    <col min="7" max="7" width="16.5703125" style="124" bestFit="1" customWidth="1"/>
    <col min="8" max="8" width="15.140625" style="124" customWidth="1"/>
    <col min="9" max="10" width="23.42578125" style="124" customWidth="1"/>
    <col min="11" max="16384" width="9.140625" style="124"/>
  </cols>
  <sheetData>
    <row r="1" spans="1:5" x14ac:dyDescent="0.25">
      <c r="A1" s="9" t="s">
        <v>0</v>
      </c>
      <c r="B1" s="10" t="s">
        <v>143</v>
      </c>
    </row>
    <row r="2" spans="1:5" ht="15.75" thickBot="1" x14ac:dyDescent="0.3">
      <c r="A2" s="346"/>
      <c r="B2" s="347"/>
    </row>
    <row r="3" spans="1:5" ht="15.75" thickBot="1" x14ac:dyDescent="0.3">
      <c r="A3" s="11" t="s">
        <v>6</v>
      </c>
      <c r="B3" s="12" t="s">
        <v>2</v>
      </c>
      <c r="D3" s="25" t="s">
        <v>118</v>
      </c>
      <c r="E3" s="23">
        <f>D14</f>
        <v>0</v>
      </c>
    </row>
    <row r="4" spans="1:5" x14ac:dyDescent="0.25">
      <c r="A4" s="365" t="s">
        <v>4</v>
      </c>
      <c r="B4" s="366"/>
      <c r="D4" s="26" t="s">
        <v>149</v>
      </c>
      <c r="E4" s="24"/>
    </row>
    <row r="5" spans="1:5" ht="15.75" thickBot="1" x14ac:dyDescent="0.3">
      <c r="A5" s="2">
        <v>12000</v>
      </c>
      <c r="B5" s="3">
        <v>10</v>
      </c>
      <c r="D5" s="6" t="s">
        <v>107</v>
      </c>
      <c r="E5" s="27">
        <f>E4+E3</f>
        <v>0</v>
      </c>
    </row>
    <row r="6" spans="1:5" ht="15.75" thickBot="1" x14ac:dyDescent="0.3">
      <c r="A6" s="167" t="s">
        <v>5</v>
      </c>
      <c r="B6" s="168">
        <v>10</v>
      </c>
      <c r="D6" s="25" t="s">
        <v>119</v>
      </c>
      <c r="E6" s="23">
        <f>C35</f>
        <v>0</v>
      </c>
    </row>
    <row r="7" spans="1:5" x14ac:dyDescent="0.25">
      <c r="D7" s="26" t="s">
        <v>149</v>
      </c>
      <c r="E7" s="24"/>
    </row>
    <row r="8" spans="1:5" ht="15.75" thickBot="1" x14ac:dyDescent="0.3">
      <c r="D8" s="6" t="s">
        <v>117</v>
      </c>
      <c r="E8" s="27">
        <f>E7+E6</f>
        <v>0</v>
      </c>
    </row>
    <row r="9" spans="1:5" ht="15.75" thickBot="1" x14ac:dyDescent="0.3">
      <c r="D9" s="185" t="s">
        <v>120</v>
      </c>
      <c r="E9" s="186">
        <f>E8+E5</f>
        <v>0</v>
      </c>
    </row>
    <row r="10" spans="1:5" x14ac:dyDescent="0.25">
      <c r="D10" s="260"/>
      <c r="E10" s="83"/>
    </row>
    <row r="11" spans="1:5" ht="15.75" x14ac:dyDescent="0.25">
      <c r="A11" s="362" t="s">
        <v>105</v>
      </c>
      <c r="B11" s="363"/>
      <c r="C11" s="363"/>
      <c r="D11" s="364"/>
    </row>
    <row r="12" spans="1:5" ht="47.25" x14ac:dyDescent="0.25">
      <c r="A12" s="126" t="s">
        <v>7</v>
      </c>
      <c r="B12" s="126" t="s">
        <v>8</v>
      </c>
      <c r="C12" s="126" t="s">
        <v>9</v>
      </c>
      <c r="D12" s="126" t="s">
        <v>10</v>
      </c>
    </row>
    <row r="13" spans="1:5" x14ac:dyDescent="0.25">
      <c r="A13" s="138">
        <v>12000</v>
      </c>
      <c r="B13" s="133">
        <v>10</v>
      </c>
      <c r="C13" s="142"/>
      <c r="D13" s="142">
        <f>B13*C13</f>
        <v>0</v>
      </c>
      <c r="E13" s="125"/>
    </row>
    <row r="14" spans="1:5" x14ac:dyDescent="0.25">
      <c r="A14" s="132"/>
      <c r="B14" s="132"/>
      <c r="C14" s="144" t="s">
        <v>13</v>
      </c>
      <c r="D14" s="120">
        <f>SUM(D13:D13)</f>
        <v>0</v>
      </c>
      <c r="E14" s="125"/>
    </row>
    <row r="15" spans="1:5" x14ac:dyDescent="0.25">
      <c r="E15" s="125"/>
    </row>
    <row r="16" spans="1:5" x14ac:dyDescent="0.25">
      <c r="E16" s="125"/>
    </row>
    <row r="17" spans="1:3" ht="15.75" thickBot="1" x14ac:dyDescent="0.3"/>
    <row r="18" spans="1:3" ht="16.5" thickBot="1" x14ac:dyDescent="0.3">
      <c r="A18" s="359" t="s">
        <v>114</v>
      </c>
      <c r="B18" s="360"/>
      <c r="C18" s="361"/>
    </row>
    <row r="19" spans="1:3" ht="32.25" thickBot="1" x14ac:dyDescent="0.3">
      <c r="A19" s="353" t="s">
        <v>14</v>
      </c>
      <c r="B19" s="355" t="s">
        <v>109</v>
      </c>
      <c r="C19" s="204" t="s">
        <v>15</v>
      </c>
    </row>
    <row r="20" spans="1:3" ht="16.5" thickBot="1" x14ac:dyDescent="0.3">
      <c r="A20" s="357"/>
      <c r="B20" s="358"/>
      <c r="C20" s="31">
        <v>12000</v>
      </c>
    </row>
    <row r="21" spans="1:3" ht="15.75" x14ac:dyDescent="0.25">
      <c r="A21" s="127" t="s">
        <v>16</v>
      </c>
      <c r="B21" s="170">
        <v>1</v>
      </c>
      <c r="C21" s="147"/>
    </row>
    <row r="22" spans="1:3" ht="63" x14ac:dyDescent="0.25">
      <c r="A22" s="127" t="s">
        <v>26</v>
      </c>
      <c r="B22" s="127">
        <v>2</v>
      </c>
      <c r="C22" s="148"/>
    </row>
    <row r="23" spans="1:3" ht="31.5" x14ac:dyDescent="0.25">
      <c r="A23" s="127" t="s">
        <v>18</v>
      </c>
      <c r="B23" s="127">
        <v>1</v>
      </c>
      <c r="C23" s="148"/>
    </row>
    <row r="24" spans="1:3" ht="31.5" x14ac:dyDescent="0.25">
      <c r="A24" s="127" t="s">
        <v>19</v>
      </c>
      <c r="B24" s="127">
        <v>1</v>
      </c>
      <c r="C24" s="148"/>
    </row>
    <row r="25" spans="1:3" ht="47.25" x14ac:dyDescent="0.25">
      <c r="A25" s="127" t="s">
        <v>20</v>
      </c>
      <c r="B25" s="127">
        <v>3</v>
      </c>
      <c r="C25" s="148"/>
    </row>
    <row r="26" spans="1:3" ht="63" x14ac:dyDescent="0.25">
      <c r="A26" s="127" t="s">
        <v>21</v>
      </c>
      <c r="B26" s="127">
        <v>2</v>
      </c>
      <c r="C26" s="148"/>
    </row>
    <row r="27" spans="1:3" ht="15.75" x14ac:dyDescent="0.25">
      <c r="A27" s="127" t="s">
        <v>22</v>
      </c>
      <c r="B27" s="127">
        <v>1</v>
      </c>
      <c r="C27" s="148"/>
    </row>
    <row r="28" spans="1:3" ht="15.75" x14ac:dyDescent="0.25">
      <c r="A28" s="127" t="s">
        <v>23</v>
      </c>
      <c r="B28" s="127">
        <v>1</v>
      </c>
      <c r="C28" s="148"/>
    </row>
    <row r="29" spans="1:3" ht="31.5" x14ac:dyDescent="0.25">
      <c r="A29" s="127" t="s">
        <v>24</v>
      </c>
      <c r="B29" s="127">
        <v>1</v>
      </c>
      <c r="C29" s="148"/>
    </row>
    <row r="30" spans="1:3" ht="16.5" thickBot="1" x14ac:dyDescent="0.3">
      <c r="A30" s="128" t="s">
        <v>27</v>
      </c>
      <c r="B30" s="208">
        <v>2</v>
      </c>
      <c r="C30" s="161"/>
    </row>
    <row r="31" spans="1:3" ht="16.5" thickBot="1" x14ac:dyDescent="0.3">
      <c r="A31" s="330" t="s">
        <v>123</v>
      </c>
      <c r="B31" s="330">
        <v>1</v>
      </c>
      <c r="C31" s="331"/>
    </row>
    <row r="32" spans="1:3" ht="25.5" x14ac:dyDescent="0.25">
      <c r="B32" s="273" t="s">
        <v>110</v>
      </c>
      <c r="C32" s="332">
        <f t="shared" ref="C32" si="0">($B$21*C21)+($B$22*C22)+($B$23*C23)+($B$24*C24)+($B$25*C25)+($B$26*C26)+($B$27*C27)+($B$28*C28)+($B$29*C29)+($B$30*C30)+($B$31*C31)</f>
        <v>0</v>
      </c>
    </row>
    <row r="33" spans="2:3" x14ac:dyDescent="0.25">
      <c r="B33" s="179" t="s">
        <v>111</v>
      </c>
      <c r="C33" s="226">
        <v>10</v>
      </c>
    </row>
    <row r="34" spans="2:3" ht="15.75" thickBot="1" x14ac:dyDescent="0.3">
      <c r="B34" s="180" t="s">
        <v>112</v>
      </c>
      <c r="C34" s="213">
        <f t="shared" ref="C34" si="1">C32*C33</f>
        <v>0</v>
      </c>
    </row>
    <row r="35" spans="2:3" ht="15.75" thickBot="1" x14ac:dyDescent="0.3">
      <c r="B35" s="329" t="s">
        <v>115</v>
      </c>
      <c r="C35" s="333">
        <f>C34</f>
        <v>0</v>
      </c>
    </row>
  </sheetData>
  <mergeCells count="6">
    <mergeCell ref="A11:D11"/>
    <mergeCell ref="A18:C18"/>
    <mergeCell ref="A19:A20"/>
    <mergeCell ref="B19:B20"/>
    <mergeCell ref="A2:B2"/>
    <mergeCell ref="A4:B4"/>
  </mergeCells>
  <pageMargins left="0.11811023622047245" right="0.11811023622047245" top="0.19685039370078741" bottom="0.19685039370078741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I58"/>
  <sheetViews>
    <sheetView topLeftCell="A40" workbookViewId="0">
      <selection sqref="A1:I58"/>
    </sheetView>
  </sheetViews>
  <sheetFormatPr defaultRowHeight="15" x14ac:dyDescent="0.25"/>
  <cols>
    <col min="1" max="1" width="23.5703125" style="124" bestFit="1" customWidth="1"/>
    <col min="2" max="2" width="32.28515625" style="124" customWidth="1"/>
    <col min="3" max="3" width="14" style="124" bestFit="1" customWidth="1"/>
    <col min="4" max="4" width="26.42578125" style="124" bestFit="1" customWidth="1"/>
    <col min="5" max="5" width="14.28515625" style="124" bestFit="1" customWidth="1"/>
    <col min="6" max="6" width="14" style="124" bestFit="1" customWidth="1"/>
    <col min="7" max="7" width="14.7109375" style="124" customWidth="1"/>
    <col min="8" max="8" width="17.42578125" style="124" customWidth="1"/>
    <col min="9" max="9" width="19.42578125" style="124" customWidth="1"/>
    <col min="10" max="16384" width="9.140625" style="124"/>
  </cols>
  <sheetData>
    <row r="1" spans="1:9" x14ac:dyDescent="0.25">
      <c r="A1" s="9" t="s">
        <v>0</v>
      </c>
      <c r="B1" s="10" t="s">
        <v>62</v>
      </c>
    </row>
    <row r="2" spans="1:9" ht="15.75" thickBot="1" x14ac:dyDescent="0.3">
      <c r="A2" s="346"/>
      <c r="B2" s="347"/>
    </row>
    <row r="3" spans="1:9" ht="15.75" thickBot="1" x14ac:dyDescent="0.3">
      <c r="A3" s="11" t="s">
        <v>6</v>
      </c>
      <c r="B3" s="12" t="s">
        <v>2</v>
      </c>
      <c r="D3" s="25" t="s">
        <v>118</v>
      </c>
      <c r="E3" s="23">
        <f>D20+I21</f>
        <v>0</v>
      </c>
    </row>
    <row r="4" spans="1:9" ht="15.75" thickBot="1" x14ac:dyDescent="0.3">
      <c r="A4" s="348" t="s">
        <v>3</v>
      </c>
      <c r="B4" s="349"/>
      <c r="D4" s="26" t="s">
        <v>149</v>
      </c>
      <c r="E4" s="24"/>
    </row>
    <row r="5" spans="1:9" ht="15.75" thickBot="1" x14ac:dyDescent="0.3">
      <c r="A5" s="13">
        <v>10000</v>
      </c>
      <c r="B5" s="14">
        <v>2</v>
      </c>
      <c r="D5" s="6" t="s">
        <v>107</v>
      </c>
      <c r="E5" s="27">
        <f>E4+E3</f>
        <v>0</v>
      </c>
    </row>
    <row r="6" spans="1:9" x14ac:dyDescent="0.25">
      <c r="A6" s="13">
        <v>12000</v>
      </c>
      <c r="B6" s="14">
        <v>4</v>
      </c>
      <c r="D6" s="25" t="s">
        <v>119</v>
      </c>
      <c r="E6" s="23">
        <f>(D39+F58)/12</f>
        <v>0</v>
      </c>
    </row>
    <row r="7" spans="1:9" ht="15.75" thickBot="1" x14ac:dyDescent="0.3">
      <c r="A7" s="250">
        <v>18000</v>
      </c>
      <c r="B7" s="143">
        <v>14</v>
      </c>
      <c r="D7" s="26" t="s">
        <v>149</v>
      </c>
      <c r="E7" s="24"/>
    </row>
    <row r="8" spans="1:9" ht="15.75" thickBot="1" x14ac:dyDescent="0.3">
      <c r="A8" s="369" t="s">
        <v>4</v>
      </c>
      <c r="B8" s="349"/>
      <c r="D8" s="6" t="s">
        <v>117</v>
      </c>
      <c r="E8" s="27">
        <f>E7+E6</f>
        <v>0</v>
      </c>
    </row>
    <row r="9" spans="1:9" ht="15.75" thickBot="1" x14ac:dyDescent="0.3">
      <c r="A9" s="2">
        <v>12000</v>
      </c>
      <c r="B9" s="3">
        <v>2</v>
      </c>
      <c r="D9" s="185" t="s">
        <v>120</v>
      </c>
      <c r="E9" s="186">
        <f>E8+E5</f>
        <v>0</v>
      </c>
    </row>
    <row r="10" spans="1:9" x14ac:dyDescent="0.25">
      <c r="A10" s="37">
        <v>22000</v>
      </c>
      <c r="B10" s="38">
        <v>2</v>
      </c>
    </row>
    <row r="11" spans="1:9" x14ac:dyDescent="0.25">
      <c r="A11" s="37">
        <v>36000</v>
      </c>
      <c r="B11" s="38">
        <v>1</v>
      </c>
    </row>
    <row r="12" spans="1:9" ht="15.75" thickBot="1" x14ac:dyDescent="0.3">
      <c r="A12" s="4">
        <v>58000</v>
      </c>
      <c r="B12" s="5">
        <v>1</v>
      </c>
    </row>
    <row r="13" spans="1:9" ht="15.75" thickBot="1" x14ac:dyDescent="0.3">
      <c r="A13" s="7" t="s">
        <v>5</v>
      </c>
      <c r="B13" s="8">
        <f>SUM(B5:B7,B9:B12)</f>
        <v>26</v>
      </c>
    </row>
    <row r="15" spans="1:9" ht="15.75" x14ac:dyDescent="0.25">
      <c r="A15" s="237" t="s">
        <v>63</v>
      </c>
      <c r="B15" s="238"/>
      <c r="C15" s="238"/>
      <c r="D15" s="239"/>
      <c r="F15" s="345" t="s">
        <v>64</v>
      </c>
      <c r="G15" s="345"/>
      <c r="H15" s="345"/>
      <c r="I15" s="345"/>
    </row>
    <row r="16" spans="1:9" ht="63" x14ac:dyDescent="0.25">
      <c r="A16" s="126" t="s">
        <v>7</v>
      </c>
      <c r="B16" s="126" t="s">
        <v>8</v>
      </c>
      <c r="C16" s="126" t="s">
        <v>9</v>
      </c>
      <c r="D16" s="126" t="s">
        <v>10</v>
      </c>
      <c r="F16" s="126" t="s">
        <v>7</v>
      </c>
      <c r="G16" s="126" t="s">
        <v>8</v>
      </c>
      <c r="H16" s="126" t="s">
        <v>9</v>
      </c>
      <c r="I16" s="126" t="s">
        <v>10</v>
      </c>
    </row>
    <row r="17" spans="1:9" x14ac:dyDescent="0.25">
      <c r="A17" s="138">
        <v>10000</v>
      </c>
      <c r="B17" s="133">
        <v>2</v>
      </c>
      <c r="C17" s="142"/>
      <c r="D17" s="142">
        <f>B17*C17</f>
        <v>0</v>
      </c>
      <c r="E17" s="125"/>
      <c r="F17" s="138">
        <v>12000</v>
      </c>
      <c r="G17" s="133">
        <v>2</v>
      </c>
      <c r="H17" s="142"/>
      <c r="I17" s="142">
        <f>H17*G17</f>
        <v>0</v>
      </c>
    </row>
    <row r="18" spans="1:9" x14ac:dyDescent="0.25">
      <c r="A18" s="138">
        <v>12000</v>
      </c>
      <c r="B18" s="133">
        <v>4</v>
      </c>
      <c r="C18" s="142"/>
      <c r="D18" s="142">
        <f>B18*C18</f>
        <v>0</v>
      </c>
      <c r="E18" s="125"/>
      <c r="F18" s="138">
        <v>22000</v>
      </c>
      <c r="G18" s="133">
        <v>2</v>
      </c>
      <c r="H18" s="142"/>
      <c r="I18" s="142">
        <f t="shared" ref="I18:I19" si="0">H18*G18</f>
        <v>0</v>
      </c>
    </row>
    <row r="19" spans="1:9" x14ac:dyDescent="0.25">
      <c r="A19" s="138">
        <v>18000</v>
      </c>
      <c r="B19" s="133">
        <v>14</v>
      </c>
      <c r="C19" s="142"/>
      <c r="D19" s="142">
        <f>B19*C19</f>
        <v>0</v>
      </c>
      <c r="E19" s="125"/>
      <c r="F19" s="138">
        <v>36000</v>
      </c>
      <c r="G19" s="133">
        <v>1</v>
      </c>
      <c r="H19" s="142"/>
      <c r="I19" s="142">
        <f t="shared" si="0"/>
        <v>0</v>
      </c>
    </row>
    <row r="20" spans="1:9" x14ac:dyDescent="0.25">
      <c r="A20" s="132"/>
      <c r="B20" s="132"/>
      <c r="C20" s="144" t="s">
        <v>13</v>
      </c>
      <c r="D20" s="120">
        <f>SUM(D17:D19)</f>
        <v>0</v>
      </c>
      <c r="E20" s="125"/>
      <c r="F20" s="138">
        <v>58000</v>
      </c>
      <c r="G20" s="133">
        <v>1</v>
      </c>
      <c r="H20" s="142"/>
      <c r="I20" s="142">
        <f>H20*G20</f>
        <v>0</v>
      </c>
    </row>
    <row r="21" spans="1:9" x14ac:dyDescent="0.25">
      <c r="E21" s="125"/>
      <c r="F21" s="132"/>
      <c r="G21" s="132"/>
      <c r="H21" s="135" t="s">
        <v>13</v>
      </c>
      <c r="I21" s="142">
        <f>SUM(I17:I20)</f>
        <v>0</v>
      </c>
    </row>
    <row r="22" spans="1:9" ht="15.75" thickBot="1" x14ac:dyDescent="0.3"/>
    <row r="23" spans="1:9" ht="15.75" thickBot="1" x14ac:dyDescent="0.3">
      <c r="A23" s="233" t="s">
        <v>108</v>
      </c>
      <c r="B23" s="234"/>
      <c r="C23" s="234"/>
      <c r="D23" s="235"/>
      <c r="E23" s="132"/>
    </row>
    <row r="24" spans="1:9" ht="15.75" thickBot="1" x14ac:dyDescent="0.3">
      <c r="A24" s="376" t="s">
        <v>14</v>
      </c>
      <c r="B24" s="378" t="s">
        <v>109</v>
      </c>
      <c r="C24" s="370" t="s">
        <v>15</v>
      </c>
      <c r="D24" s="372"/>
      <c r="E24" s="132"/>
    </row>
    <row r="25" spans="1:9" ht="29.25" thickBot="1" x14ac:dyDescent="0.3">
      <c r="A25" s="377"/>
      <c r="B25" s="379"/>
      <c r="C25" s="151" t="s">
        <v>11</v>
      </c>
      <c r="D25" s="151">
        <v>18000</v>
      </c>
      <c r="E25" s="132"/>
    </row>
    <row r="26" spans="1:9" x14ac:dyDescent="0.25">
      <c r="A26" s="187" t="s">
        <v>16</v>
      </c>
      <c r="B26" s="193">
        <v>1</v>
      </c>
      <c r="C26" s="152"/>
      <c r="D26" s="156"/>
      <c r="E26" s="132"/>
    </row>
    <row r="27" spans="1:9" ht="30" x14ac:dyDescent="0.25">
      <c r="A27" s="187" t="s">
        <v>17</v>
      </c>
      <c r="B27" s="194">
        <v>2</v>
      </c>
      <c r="C27" s="153"/>
      <c r="D27" s="148"/>
      <c r="E27" s="132"/>
    </row>
    <row r="28" spans="1:9" ht="30" x14ac:dyDescent="0.25">
      <c r="A28" s="187" t="s">
        <v>18</v>
      </c>
      <c r="B28" s="194">
        <v>1</v>
      </c>
      <c r="C28" s="153"/>
      <c r="D28" s="148"/>
      <c r="E28" s="132"/>
    </row>
    <row r="29" spans="1:9" ht="30" x14ac:dyDescent="0.25">
      <c r="A29" s="187" t="s">
        <v>19</v>
      </c>
      <c r="B29" s="194">
        <v>1</v>
      </c>
      <c r="C29" s="153"/>
      <c r="D29" s="148"/>
      <c r="E29" s="132"/>
    </row>
    <row r="30" spans="1:9" ht="45" x14ac:dyDescent="0.25">
      <c r="A30" s="187" t="s">
        <v>20</v>
      </c>
      <c r="B30" s="194">
        <v>3</v>
      </c>
      <c r="C30" s="153"/>
      <c r="D30" s="148"/>
      <c r="E30" s="132"/>
    </row>
    <row r="31" spans="1:9" ht="60" x14ac:dyDescent="0.25">
      <c r="A31" s="187" t="s">
        <v>21</v>
      </c>
      <c r="B31" s="194">
        <v>2</v>
      </c>
      <c r="C31" s="153"/>
      <c r="D31" s="148"/>
      <c r="E31" s="132"/>
    </row>
    <row r="32" spans="1:9" x14ac:dyDescent="0.25">
      <c r="A32" s="187" t="s">
        <v>22</v>
      </c>
      <c r="B32" s="194">
        <v>2</v>
      </c>
      <c r="C32" s="153"/>
      <c r="D32" s="148"/>
      <c r="E32" s="132"/>
    </row>
    <row r="33" spans="1:6" x14ac:dyDescent="0.25">
      <c r="A33" s="187" t="s">
        <v>23</v>
      </c>
      <c r="B33" s="194">
        <v>1</v>
      </c>
      <c r="C33" s="153"/>
      <c r="D33" s="148"/>
      <c r="E33" s="132"/>
    </row>
    <row r="34" spans="1:6" ht="30" x14ac:dyDescent="0.25">
      <c r="A34" s="187" t="s">
        <v>24</v>
      </c>
      <c r="B34" s="194">
        <v>1</v>
      </c>
      <c r="C34" s="153"/>
      <c r="D34" s="148"/>
      <c r="E34" s="132"/>
    </row>
    <row r="35" spans="1:6" ht="15.75" thickBot="1" x14ac:dyDescent="0.3">
      <c r="A35" s="189" t="s">
        <v>25</v>
      </c>
      <c r="B35" s="205">
        <v>1</v>
      </c>
      <c r="C35" s="154"/>
      <c r="D35" s="150"/>
      <c r="E35" s="132"/>
    </row>
    <row r="36" spans="1:6" ht="42.75" x14ac:dyDescent="0.25">
      <c r="A36" s="132"/>
      <c r="B36" s="190" t="s">
        <v>110</v>
      </c>
      <c r="C36" s="152">
        <f>($B$26*C26)+($B$27*C27)+($B$28*C28)+($B$29*C29)+($B$30*C30)+($B$31*C31)+($B$32*C32)+($B$33*C33)+($B$34*C34)+($B$35*C35)</f>
        <v>0</v>
      </c>
      <c r="D36" s="156">
        <f>($B$26*D26)+($B$27*D27)+($B$28*D28)+($B$29*D29)+($B$30*D30)+($B$31*D31)+($B$32*D32)+($B$33*D33)+($B$34*D34)+($B$35*D35)</f>
        <v>0</v>
      </c>
      <c r="E36" s="132"/>
    </row>
    <row r="37" spans="1:6" x14ac:dyDescent="0.25">
      <c r="A37" s="132"/>
      <c r="B37" s="191" t="s">
        <v>111</v>
      </c>
      <c r="C37" s="171">
        <v>6</v>
      </c>
      <c r="D37" s="172">
        <v>14</v>
      </c>
      <c r="E37" s="132"/>
    </row>
    <row r="38" spans="1:6" ht="29.25" thickBot="1" x14ac:dyDescent="0.3">
      <c r="A38" s="132"/>
      <c r="B38" s="192" t="s">
        <v>112</v>
      </c>
      <c r="C38" s="154">
        <f>C37*C36</f>
        <v>0</v>
      </c>
      <c r="D38" s="150">
        <f>D37*D36</f>
        <v>0</v>
      </c>
      <c r="E38" s="132"/>
    </row>
    <row r="39" spans="1:6" ht="43.5" thickBot="1" x14ac:dyDescent="0.3">
      <c r="A39" s="132"/>
      <c r="B39" s="132"/>
      <c r="C39" s="211" t="s">
        <v>113</v>
      </c>
      <c r="D39" s="183">
        <f>SUM(C38+D38)</f>
        <v>0</v>
      </c>
      <c r="E39" s="132"/>
    </row>
    <row r="40" spans="1:6" ht="15.75" thickBot="1" x14ac:dyDescent="0.3">
      <c r="A40" s="132"/>
      <c r="B40" s="132"/>
      <c r="C40" s="132"/>
      <c r="D40" s="132"/>
      <c r="E40" s="132"/>
    </row>
    <row r="41" spans="1:6" ht="15.75" thickBot="1" x14ac:dyDescent="0.3">
      <c r="A41" s="373" t="s">
        <v>114</v>
      </c>
      <c r="B41" s="374"/>
      <c r="C41" s="374"/>
      <c r="D41" s="374"/>
      <c r="E41" s="374"/>
      <c r="F41" s="375"/>
    </row>
    <row r="42" spans="1:6" ht="15.75" customHeight="1" thickBot="1" x14ac:dyDescent="0.3">
      <c r="A42" s="376" t="s">
        <v>14</v>
      </c>
      <c r="B42" s="378" t="s">
        <v>109</v>
      </c>
      <c r="C42" s="370" t="s">
        <v>15</v>
      </c>
      <c r="D42" s="371"/>
      <c r="E42" s="371"/>
      <c r="F42" s="372"/>
    </row>
    <row r="43" spans="1:6" ht="16.5" thickBot="1" x14ac:dyDescent="0.3">
      <c r="A43" s="380"/>
      <c r="B43" s="379"/>
      <c r="C43" s="85">
        <v>12000</v>
      </c>
      <c r="D43" s="87" t="s">
        <v>12</v>
      </c>
      <c r="E43" s="91">
        <v>36000</v>
      </c>
      <c r="F43" s="91">
        <v>58000</v>
      </c>
    </row>
    <row r="44" spans="1:6" x14ac:dyDescent="0.25">
      <c r="A44" s="188" t="s">
        <v>16</v>
      </c>
      <c r="B44" s="291">
        <v>1</v>
      </c>
      <c r="C44" s="152"/>
      <c r="D44" s="155"/>
      <c r="E44" s="155"/>
      <c r="F44" s="156"/>
    </row>
    <row r="45" spans="1:6" ht="60" x14ac:dyDescent="0.25">
      <c r="A45" s="187" t="s">
        <v>26</v>
      </c>
      <c r="B45" s="292">
        <v>2</v>
      </c>
      <c r="C45" s="153"/>
      <c r="D45" s="146"/>
      <c r="E45" s="146"/>
      <c r="F45" s="148"/>
    </row>
    <row r="46" spans="1:6" ht="30" x14ac:dyDescent="0.25">
      <c r="A46" s="187" t="s">
        <v>18</v>
      </c>
      <c r="B46" s="292">
        <v>1</v>
      </c>
      <c r="C46" s="153"/>
      <c r="D46" s="146"/>
      <c r="E46" s="146"/>
      <c r="F46" s="148"/>
    </row>
    <row r="47" spans="1:6" ht="30" x14ac:dyDescent="0.25">
      <c r="A47" s="187" t="s">
        <v>19</v>
      </c>
      <c r="B47" s="292">
        <v>1</v>
      </c>
      <c r="C47" s="153"/>
      <c r="D47" s="146"/>
      <c r="E47" s="146"/>
      <c r="F47" s="148"/>
    </row>
    <row r="48" spans="1:6" ht="45" x14ac:dyDescent="0.25">
      <c r="A48" s="187" t="s">
        <v>20</v>
      </c>
      <c r="B48" s="292">
        <v>3</v>
      </c>
      <c r="C48" s="153"/>
      <c r="D48" s="146"/>
      <c r="E48" s="146"/>
      <c r="F48" s="148"/>
    </row>
    <row r="49" spans="1:6" ht="60" x14ac:dyDescent="0.25">
      <c r="A49" s="187" t="s">
        <v>21</v>
      </c>
      <c r="B49" s="292">
        <v>2</v>
      </c>
      <c r="C49" s="153"/>
      <c r="D49" s="146"/>
      <c r="E49" s="146"/>
      <c r="F49" s="148"/>
    </row>
    <row r="50" spans="1:6" x14ac:dyDescent="0.25">
      <c r="A50" s="187" t="s">
        <v>22</v>
      </c>
      <c r="B50" s="292">
        <v>1</v>
      </c>
      <c r="C50" s="153"/>
      <c r="D50" s="146"/>
      <c r="E50" s="146"/>
      <c r="F50" s="148"/>
    </row>
    <row r="51" spans="1:6" x14ac:dyDescent="0.25">
      <c r="A51" s="187" t="s">
        <v>23</v>
      </c>
      <c r="B51" s="292">
        <v>1</v>
      </c>
      <c r="C51" s="153"/>
      <c r="D51" s="146"/>
      <c r="E51" s="146"/>
      <c r="F51" s="148"/>
    </row>
    <row r="52" spans="1:6" ht="30" x14ac:dyDescent="0.25">
      <c r="A52" s="187" t="s">
        <v>24</v>
      </c>
      <c r="B52" s="292">
        <v>1</v>
      </c>
      <c r="C52" s="153"/>
      <c r="D52" s="146"/>
      <c r="E52" s="146"/>
      <c r="F52" s="148"/>
    </row>
    <row r="53" spans="1:6" x14ac:dyDescent="0.25">
      <c r="A53" s="287" t="s">
        <v>27</v>
      </c>
      <c r="B53" s="293">
        <v>2</v>
      </c>
      <c r="C53" s="153"/>
      <c r="D53" s="146"/>
      <c r="E53" s="146"/>
      <c r="F53" s="148"/>
    </row>
    <row r="54" spans="1:6" ht="15.75" thickBot="1" x14ac:dyDescent="0.3">
      <c r="A54" s="189" t="s">
        <v>123</v>
      </c>
      <c r="B54" s="294">
        <v>1</v>
      </c>
      <c r="C54" s="165"/>
      <c r="D54" s="160"/>
      <c r="E54" s="160"/>
      <c r="F54" s="161"/>
    </row>
    <row r="55" spans="1:6" ht="42.75" x14ac:dyDescent="0.25">
      <c r="A55" s="132"/>
      <c r="B55" s="190" t="s">
        <v>110</v>
      </c>
      <c r="C55" s="152">
        <f>($B$44*C44)+($B$45*C45)+($B$46*C46)+($B$47*C47)+($B$48*C48)+($B$49*C49)+($B$50*C50)+($B$51*C51)+($B$52*C52)+($B$53*C53)+($B$54*C54)</f>
        <v>0</v>
      </c>
      <c r="D55" s="155">
        <f t="shared" ref="D55:F55" si="1">($B$44*D44)+($B$45*D45)+($B$46*D46)+($B$47*D47)+($B$48*D48)+($B$49*D49)+($B$50*D50)+($B$51*D51)+($B$52*D52)+($B$53*D53)+($B$54*D54)</f>
        <v>0</v>
      </c>
      <c r="E55" s="155">
        <f t="shared" si="1"/>
        <v>0</v>
      </c>
      <c r="F55" s="156">
        <f t="shared" si="1"/>
        <v>0</v>
      </c>
    </row>
    <row r="56" spans="1:6" x14ac:dyDescent="0.25">
      <c r="A56" s="132"/>
      <c r="B56" s="191" t="s">
        <v>111</v>
      </c>
      <c r="C56" s="262">
        <v>2</v>
      </c>
      <c r="D56" s="263">
        <v>2</v>
      </c>
      <c r="E56" s="263">
        <v>1</v>
      </c>
      <c r="F56" s="264">
        <v>1</v>
      </c>
    </row>
    <row r="57" spans="1:6" ht="29.25" thickBot="1" x14ac:dyDescent="0.3">
      <c r="A57" s="132"/>
      <c r="B57" s="192" t="s">
        <v>112</v>
      </c>
      <c r="C57" s="154">
        <f>C56*C55</f>
        <v>0</v>
      </c>
      <c r="D57" s="149">
        <f t="shared" ref="D57:F57" si="2">D56*D55</f>
        <v>0</v>
      </c>
      <c r="E57" s="149">
        <f t="shared" si="2"/>
        <v>0</v>
      </c>
      <c r="F57" s="150">
        <f t="shared" si="2"/>
        <v>0</v>
      </c>
    </row>
    <row r="58" spans="1:6" ht="43.5" thickBot="1" x14ac:dyDescent="0.3">
      <c r="A58" s="132"/>
      <c r="B58" s="132"/>
      <c r="C58" s="132"/>
      <c r="E58" s="175" t="s">
        <v>115</v>
      </c>
      <c r="F58" s="183">
        <f>SUM(B57:F57)</f>
        <v>0</v>
      </c>
    </row>
  </sheetData>
  <mergeCells count="11">
    <mergeCell ref="A2:B2"/>
    <mergeCell ref="A4:B4"/>
    <mergeCell ref="A8:B8"/>
    <mergeCell ref="C42:F42"/>
    <mergeCell ref="A41:F41"/>
    <mergeCell ref="F15:I15"/>
    <mergeCell ref="A24:A25"/>
    <mergeCell ref="B24:B25"/>
    <mergeCell ref="C24:D24"/>
    <mergeCell ref="A42:A43"/>
    <mergeCell ref="B42:B43"/>
  </mergeCells>
  <pageMargins left="0.11811023622047245" right="0.11811023622047245" top="0.19685039370078741" bottom="0.19685039370078741" header="0.31496062992125984" footer="0.31496062992125984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I57"/>
  <sheetViews>
    <sheetView topLeftCell="A38" workbookViewId="0">
      <selection sqref="A1:I57"/>
    </sheetView>
  </sheetViews>
  <sheetFormatPr defaultRowHeight="15" x14ac:dyDescent="0.25"/>
  <cols>
    <col min="1" max="1" width="23.5703125" style="124" bestFit="1" customWidth="1"/>
    <col min="2" max="2" width="32.28515625" style="124" customWidth="1"/>
    <col min="3" max="3" width="14" style="124" bestFit="1" customWidth="1"/>
    <col min="4" max="4" width="26.42578125" style="124" bestFit="1" customWidth="1"/>
    <col min="5" max="5" width="14.28515625" style="124" bestFit="1" customWidth="1"/>
    <col min="6" max="6" width="14" style="124" bestFit="1" customWidth="1"/>
    <col min="7" max="7" width="14.7109375" style="124" customWidth="1"/>
    <col min="8" max="8" width="17.42578125" style="124" customWidth="1"/>
    <col min="9" max="9" width="19.42578125" style="124" customWidth="1"/>
    <col min="10" max="16384" width="9.140625" style="124"/>
  </cols>
  <sheetData>
    <row r="1" spans="1:9" x14ac:dyDescent="0.25">
      <c r="A1" s="9" t="s">
        <v>0</v>
      </c>
      <c r="B1" s="10" t="s">
        <v>65</v>
      </c>
    </row>
    <row r="2" spans="1:9" ht="15.75" thickBot="1" x14ac:dyDescent="0.3">
      <c r="A2" s="346"/>
      <c r="B2" s="347"/>
    </row>
    <row r="3" spans="1:9" ht="15.75" thickBot="1" x14ac:dyDescent="0.3">
      <c r="A3" s="11" t="s">
        <v>6</v>
      </c>
      <c r="B3" s="12" t="s">
        <v>2</v>
      </c>
      <c r="D3" s="25" t="s">
        <v>118</v>
      </c>
      <c r="E3" s="23">
        <f>D20+I20</f>
        <v>0</v>
      </c>
    </row>
    <row r="4" spans="1:9" ht="15.75" thickBot="1" x14ac:dyDescent="0.3">
      <c r="A4" s="348" t="s">
        <v>3</v>
      </c>
      <c r="B4" s="349"/>
      <c r="D4" s="26" t="s">
        <v>149</v>
      </c>
      <c r="E4" s="24"/>
    </row>
    <row r="5" spans="1:9" ht="15.75" thickBot="1" x14ac:dyDescent="0.3">
      <c r="A5" s="13">
        <v>10000</v>
      </c>
      <c r="B5" s="14">
        <v>5</v>
      </c>
      <c r="D5" s="6" t="s">
        <v>107</v>
      </c>
      <c r="E5" s="27">
        <f>E4+E3</f>
        <v>0</v>
      </c>
    </row>
    <row r="6" spans="1:9" x14ac:dyDescent="0.25">
      <c r="A6" s="2">
        <v>12000</v>
      </c>
      <c r="B6" s="3">
        <v>3</v>
      </c>
      <c r="D6" s="25" t="s">
        <v>119</v>
      </c>
      <c r="E6" s="23">
        <f>(E38+E57)/12</f>
        <v>0</v>
      </c>
    </row>
    <row r="7" spans="1:9" x14ac:dyDescent="0.25">
      <c r="A7" s="2">
        <v>18000</v>
      </c>
      <c r="B7" s="3">
        <v>10</v>
      </c>
      <c r="D7" s="26" t="s">
        <v>149</v>
      </c>
      <c r="E7" s="24"/>
    </row>
    <row r="8" spans="1:9" ht="15.75" thickBot="1" x14ac:dyDescent="0.3">
      <c r="A8" s="4">
        <v>21000</v>
      </c>
      <c r="B8" s="5">
        <v>4</v>
      </c>
      <c r="D8" s="6" t="s">
        <v>117</v>
      </c>
      <c r="E8" s="27">
        <f>E7+E6</f>
        <v>0</v>
      </c>
    </row>
    <row r="9" spans="1:9" ht="15.75" thickBot="1" x14ac:dyDescent="0.3">
      <c r="A9" s="348" t="s">
        <v>4</v>
      </c>
      <c r="B9" s="349"/>
      <c r="D9" s="185" t="s">
        <v>120</v>
      </c>
      <c r="E9" s="186">
        <f>E8+E5</f>
        <v>0</v>
      </c>
    </row>
    <row r="10" spans="1:9" x14ac:dyDescent="0.25">
      <c r="A10" s="252">
        <v>12000</v>
      </c>
      <c r="B10" s="253">
        <v>2</v>
      </c>
    </row>
    <row r="11" spans="1:9" x14ac:dyDescent="0.25">
      <c r="A11" s="250">
        <v>18000</v>
      </c>
      <c r="B11" s="251">
        <v>2</v>
      </c>
    </row>
    <row r="12" spans="1:9" x14ac:dyDescent="0.25">
      <c r="A12" s="250">
        <v>24000</v>
      </c>
      <c r="B12" s="251">
        <v>2</v>
      </c>
    </row>
    <row r="13" spans="1:9" ht="15.75" thickBot="1" x14ac:dyDescent="0.3">
      <c r="A13" s="167" t="s">
        <v>5</v>
      </c>
      <c r="B13" s="168">
        <f>SUM(B5:B8,B10:B12)</f>
        <v>28</v>
      </c>
    </row>
    <row r="15" spans="1:9" ht="15.75" x14ac:dyDescent="0.25">
      <c r="A15" s="362" t="s">
        <v>66</v>
      </c>
      <c r="B15" s="363"/>
      <c r="C15" s="363"/>
      <c r="D15" s="364"/>
      <c r="F15" s="345" t="s">
        <v>67</v>
      </c>
      <c r="G15" s="345"/>
      <c r="H15" s="345"/>
      <c r="I15" s="345"/>
    </row>
    <row r="16" spans="1:9" ht="63" x14ac:dyDescent="0.25">
      <c r="A16" s="126" t="s">
        <v>7</v>
      </c>
      <c r="B16" s="126" t="s">
        <v>8</v>
      </c>
      <c r="C16" s="126" t="s">
        <v>9</v>
      </c>
      <c r="D16" s="126" t="s">
        <v>10</v>
      </c>
      <c r="F16" s="126" t="s">
        <v>7</v>
      </c>
      <c r="G16" s="126" t="s">
        <v>8</v>
      </c>
      <c r="H16" s="126" t="s">
        <v>9</v>
      </c>
      <c r="I16" s="126" t="s">
        <v>10</v>
      </c>
    </row>
    <row r="17" spans="1:9" x14ac:dyDescent="0.25">
      <c r="A17" s="138" t="s">
        <v>11</v>
      </c>
      <c r="B17" s="133">
        <v>8</v>
      </c>
      <c r="C17" s="142"/>
      <c r="D17" s="142">
        <f>B17*C17</f>
        <v>0</v>
      </c>
      <c r="E17" s="125"/>
      <c r="F17" s="138">
        <v>12000</v>
      </c>
      <c r="G17" s="133">
        <v>2</v>
      </c>
      <c r="H17" s="142"/>
      <c r="I17" s="142">
        <f>H17*G17</f>
        <v>0</v>
      </c>
    </row>
    <row r="18" spans="1:9" x14ac:dyDescent="0.25">
      <c r="A18" s="138">
        <v>18000</v>
      </c>
      <c r="B18" s="133">
        <v>10</v>
      </c>
      <c r="C18" s="142"/>
      <c r="D18" s="142">
        <f>B18*C18</f>
        <v>0</v>
      </c>
      <c r="E18" s="125"/>
      <c r="F18" s="138">
        <v>18000</v>
      </c>
      <c r="G18" s="133">
        <v>2</v>
      </c>
      <c r="H18" s="142"/>
      <c r="I18" s="142">
        <f t="shared" ref="I18:I19" si="0">H18*G18</f>
        <v>0</v>
      </c>
    </row>
    <row r="19" spans="1:9" x14ac:dyDescent="0.25">
      <c r="A19" s="138">
        <v>21000</v>
      </c>
      <c r="B19" s="133">
        <v>4</v>
      </c>
      <c r="C19" s="142"/>
      <c r="D19" s="142">
        <f>B19*C19</f>
        <v>0</v>
      </c>
      <c r="E19" s="125"/>
      <c r="F19" s="138">
        <v>24000</v>
      </c>
      <c r="G19" s="133">
        <v>2</v>
      </c>
      <c r="H19" s="142"/>
      <c r="I19" s="142">
        <f t="shared" si="0"/>
        <v>0</v>
      </c>
    </row>
    <row r="20" spans="1:9" x14ac:dyDescent="0.25">
      <c r="A20" s="132"/>
      <c r="B20" s="132"/>
      <c r="C20" s="144" t="s">
        <v>13</v>
      </c>
      <c r="D20" s="120">
        <f>SUM(D17:D19)</f>
        <v>0</v>
      </c>
      <c r="E20" s="125"/>
      <c r="F20" s="132"/>
      <c r="G20" s="132"/>
      <c r="H20" s="144" t="s">
        <v>13</v>
      </c>
      <c r="I20" s="120">
        <f>SUM(I17:I19)</f>
        <v>0</v>
      </c>
    </row>
    <row r="21" spans="1:9" ht="15.75" thickBot="1" x14ac:dyDescent="0.3">
      <c r="E21" s="125"/>
    </row>
    <row r="22" spans="1:9" ht="15.75" thickBot="1" x14ac:dyDescent="0.3">
      <c r="A22" s="233" t="s">
        <v>108</v>
      </c>
      <c r="B22" s="234"/>
      <c r="C22" s="234"/>
      <c r="D22" s="234"/>
      <c r="E22" s="235"/>
    </row>
    <row r="23" spans="1:9" ht="15.75" thickBot="1" x14ac:dyDescent="0.3">
      <c r="A23" s="376" t="s">
        <v>14</v>
      </c>
      <c r="B23" s="378" t="s">
        <v>109</v>
      </c>
      <c r="C23" s="370" t="s">
        <v>15</v>
      </c>
      <c r="D23" s="371"/>
      <c r="E23" s="372"/>
    </row>
    <row r="24" spans="1:9" ht="29.25" thickBot="1" x14ac:dyDescent="0.3">
      <c r="A24" s="377"/>
      <c r="B24" s="379"/>
      <c r="C24" s="137" t="s">
        <v>11</v>
      </c>
      <c r="D24" s="151">
        <v>18000</v>
      </c>
      <c r="E24" s="123" t="s">
        <v>37</v>
      </c>
    </row>
    <row r="25" spans="1:9" x14ac:dyDescent="0.25">
      <c r="A25" s="187" t="s">
        <v>16</v>
      </c>
      <c r="B25" s="193">
        <v>1</v>
      </c>
      <c r="C25" s="158"/>
      <c r="D25" s="145"/>
      <c r="E25" s="147"/>
    </row>
    <row r="26" spans="1:9" ht="30" x14ac:dyDescent="0.25">
      <c r="A26" s="187" t="s">
        <v>17</v>
      </c>
      <c r="B26" s="194">
        <v>2</v>
      </c>
      <c r="C26" s="153"/>
      <c r="D26" s="146"/>
      <c r="E26" s="148"/>
    </row>
    <row r="27" spans="1:9" ht="30" x14ac:dyDescent="0.25">
      <c r="A27" s="187" t="s">
        <v>18</v>
      </c>
      <c r="B27" s="194">
        <v>1</v>
      </c>
      <c r="C27" s="153"/>
      <c r="D27" s="146"/>
      <c r="E27" s="148"/>
    </row>
    <row r="28" spans="1:9" ht="30" x14ac:dyDescent="0.25">
      <c r="A28" s="187" t="s">
        <v>19</v>
      </c>
      <c r="B28" s="194">
        <v>1</v>
      </c>
      <c r="C28" s="153"/>
      <c r="D28" s="146"/>
      <c r="E28" s="148"/>
    </row>
    <row r="29" spans="1:9" ht="45" x14ac:dyDescent="0.25">
      <c r="A29" s="187" t="s">
        <v>20</v>
      </c>
      <c r="B29" s="194">
        <v>3</v>
      </c>
      <c r="C29" s="153"/>
      <c r="D29" s="146"/>
      <c r="E29" s="148"/>
    </row>
    <row r="30" spans="1:9" ht="60" x14ac:dyDescent="0.25">
      <c r="A30" s="187" t="s">
        <v>21</v>
      </c>
      <c r="B30" s="194">
        <v>2</v>
      </c>
      <c r="C30" s="153"/>
      <c r="D30" s="146"/>
      <c r="E30" s="148"/>
    </row>
    <row r="31" spans="1:9" x14ac:dyDescent="0.25">
      <c r="A31" s="187" t="s">
        <v>22</v>
      </c>
      <c r="B31" s="194">
        <v>2</v>
      </c>
      <c r="C31" s="153"/>
      <c r="D31" s="146"/>
      <c r="E31" s="148"/>
    </row>
    <row r="32" spans="1:9" x14ac:dyDescent="0.25">
      <c r="A32" s="187" t="s">
        <v>23</v>
      </c>
      <c r="B32" s="194">
        <v>1</v>
      </c>
      <c r="C32" s="153"/>
      <c r="D32" s="146"/>
      <c r="E32" s="148"/>
    </row>
    <row r="33" spans="1:5" ht="30" x14ac:dyDescent="0.25">
      <c r="A33" s="187" t="s">
        <v>24</v>
      </c>
      <c r="B33" s="194">
        <v>1</v>
      </c>
      <c r="C33" s="153"/>
      <c r="D33" s="146"/>
      <c r="E33" s="148"/>
    </row>
    <row r="34" spans="1:5" ht="15.75" thickBot="1" x14ac:dyDescent="0.3">
      <c r="A34" s="189" t="s">
        <v>25</v>
      </c>
      <c r="B34" s="205">
        <v>1</v>
      </c>
      <c r="C34" s="165"/>
      <c r="D34" s="160"/>
      <c r="E34" s="161"/>
    </row>
    <row r="35" spans="1:5" ht="42.75" x14ac:dyDescent="0.25">
      <c r="A35" s="132"/>
      <c r="B35" s="190" t="s">
        <v>110</v>
      </c>
      <c r="C35" s="152">
        <f>($B$25*C25)+($B$26*C26)+($B$27*C27)+($B$28*C28)+($B$29*C29)+($B$30*C30)+($B$31*C31)+($B$32*C32)+($B$33*C33)+($B$34*C34)</f>
        <v>0</v>
      </c>
      <c r="D35" s="155">
        <f>($B$25*D25)+($B$26*D26)+($B$27*D27)+($B$28*D28)+($B$29*D29)+($B$30*D30)+($B$31*D31)+($B$32*D32)+($B$33*D33)+($B$34*D34)</f>
        <v>0</v>
      </c>
      <c r="E35" s="156">
        <f>($B$25*E25)+($B$26*E26)+($B$27*E27)+($B$28*E28)+($B$29*E29)+($B$30*E30)+($B$31*E31)+($B$32*E32)+($B$33*E33)+($B$34*E34)</f>
        <v>0</v>
      </c>
    </row>
    <row r="36" spans="1:5" x14ac:dyDescent="0.25">
      <c r="A36" s="132"/>
      <c r="B36" s="191" t="s">
        <v>111</v>
      </c>
      <c r="C36" s="171">
        <v>8</v>
      </c>
      <c r="D36" s="133">
        <v>10</v>
      </c>
      <c r="E36" s="172">
        <v>4</v>
      </c>
    </row>
    <row r="37" spans="1:5" ht="29.25" thickBot="1" x14ac:dyDescent="0.3">
      <c r="A37" s="132"/>
      <c r="B37" s="192" t="s">
        <v>112</v>
      </c>
      <c r="C37" s="154">
        <f>C36*C35</f>
        <v>0</v>
      </c>
      <c r="D37" s="149">
        <f>D36*D35</f>
        <v>0</v>
      </c>
      <c r="E37" s="150">
        <f>E36*E35</f>
        <v>0</v>
      </c>
    </row>
    <row r="38" spans="1:5" ht="29.25" thickBot="1" x14ac:dyDescent="0.3">
      <c r="A38" s="132"/>
      <c r="B38" s="132"/>
      <c r="C38" s="132"/>
      <c r="D38" s="211" t="s">
        <v>113</v>
      </c>
      <c r="E38" s="183">
        <f>SUM(C37:E37)</f>
        <v>0</v>
      </c>
    </row>
    <row r="39" spans="1:5" ht="15.75" thickBot="1" x14ac:dyDescent="0.3">
      <c r="A39" s="132"/>
      <c r="B39" s="132"/>
      <c r="C39" s="132"/>
      <c r="D39" s="132"/>
      <c r="E39" s="132"/>
    </row>
    <row r="40" spans="1:5" ht="15.75" thickBot="1" x14ac:dyDescent="0.3">
      <c r="A40" s="373" t="s">
        <v>114</v>
      </c>
      <c r="B40" s="374"/>
      <c r="C40" s="374"/>
      <c r="D40" s="374"/>
      <c r="E40" s="375"/>
    </row>
    <row r="41" spans="1:5" ht="15.75" customHeight="1" thickBot="1" x14ac:dyDescent="0.3">
      <c r="A41" s="381" t="s">
        <v>14</v>
      </c>
      <c r="B41" s="382" t="s">
        <v>109</v>
      </c>
      <c r="C41" s="370" t="s">
        <v>15</v>
      </c>
      <c r="D41" s="371"/>
      <c r="E41" s="372"/>
    </row>
    <row r="42" spans="1:5" ht="16.5" thickBot="1" x14ac:dyDescent="0.3">
      <c r="A42" s="377"/>
      <c r="B42" s="379"/>
      <c r="C42" s="289">
        <v>12000</v>
      </c>
      <c r="D42" s="296">
        <v>18000</v>
      </c>
      <c r="E42" s="295">
        <v>24000</v>
      </c>
    </row>
    <row r="43" spans="1:5" x14ac:dyDescent="0.25">
      <c r="A43" s="187" t="s">
        <v>16</v>
      </c>
      <c r="B43" s="193">
        <v>1</v>
      </c>
      <c r="C43" s="152"/>
      <c r="D43" s="155"/>
      <c r="E43" s="156"/>
    </row>
    <row r="44" spans="1:5" ht="60" x14ac:dyDescent="0.25">
      <c r="A44" s="187" t="s">
        <v>26</v>
      </c>
      <c r="B44" s="194">
        <v>2</v>
      </c>
      <c r="C44" s="153"/>
      <c r="D44" s="146"/>
      <c r="E44" s="148"/>
    </row>
    <row r="45" spans="1:5" ht="30" x14ac:dyDescent="0.25">
      <c r="A45" s="187" t="s">
        <v>18</v>
      </c>
      <c r="B45" s="194">
        <v>1</v>
      </c>
      <c r="C45" s="153"/>
      <c r="D45" s="146"/>
      <c r="E45" s="148"/>
    </row>
    <row r="46" spans="1:5" ht="30" x14ac:dyDescent="0.25">
      <c r="A46" s="187" t="s">
        <v>19</v>
      </c>
      <c r="B46" s="194">
        <v>1</v>
      </c>
      <c r="C46" s="153"/>
      <c r="D46" s="146"/>
      <c r="E46" s="148"/>
    </row>
    <row r="47" spans="1:5" ht="45" x14ac:dyDescent="0.25">
      <c r="A47" s="187" t="s">
        <v>20</v>
      </c>
      <c r="B47" s="194">
        <v>3</v>
      </c>
      <c r="C47" s="153"/>
      <c r="D47" s="146"/>
      <c r="E47" s="148"/>
    </row>
    <row r="48" spans="1:5" ht="60" x14ac:dyDescent="0.25">
      <c r="A48" s="187" t="s">
        <v>21</v>
      </c>
      <c r="B48" s="194">
        <v>2</v>
      </c>
      <c r="C48" s="153"/>
      <c r="D48" s="146"/>
      <c r="E48" s="148"/>
    </row>
    <row r="49" spans="1:5" x14ac:dyDescent="0.25">
      <c r="A49" s="187" t="s">
        <v>22</v>
      </c>
      <c r="B49" s="194">
        <v>1</v>
      </c>
      <c r="C49" s="153"/>
      <c r="D49" s="146"/>
      <c r="E49" s="148"/>
    </row>
    <row r="50" spans="1:5" x14ac:dyDescent="0.25">
      <c r="A50" s="187" t="s">
        <v>23</v>
      </c>
      <c r="B50" s="194">
        <v>1</v>
      </c>
      <c r="C50" s="153"/>
      <c r="D50" s="146"/>
      <c r="E50" s="148"/>
    </row>
    <row r="51" spans="1:5" ht="30" x14ac:dyDescent="0.25">
      <c r="A51" s="187" t="s">
        <v>24</v>
      </c>
      <c r="B51" s="194">
        <v>1</v>
      </c>
      <c r="C51" s="153"/>
      <c r="D51" s="146"/>
      <c r="E51" s="148"/>
    </row>
    <row r="52" spans="1:5" ht="15.75" thickBot="1" x14ac:dyDescent="0.3">
      <c r="A52" s="189" t="s">
        <v>27</v>
      </c>
      <c r="B52" s="195">
        <v>2</v>
      </c>
      <c r="C52" s="153"/>
      <c r="D52" s="146"/>
      <c r="E52" s="148"/>
    </row>
    <row r="53" spans="1:5" ht="15.75" thickBot="1" x14ac:dyDescent="0.3">
      <c r="A53" s="189" t="s">
        <v>123</v>
      </c>
      <c r="B53" s="294">
        <v>1</v>
      </c>
      <c r="C53" s="165"/>
      <c r="D53" s="160"/>
      <c r="E53" s="161"/>
    </row>
    <row r="54" spans="1:5" ht="42.75" x14ac:dyDescent="0.25">
      <c r="A54" s="132"/>
      <c r="B54" s="190" t="s">
        <v>110</v>
      </c>
      <c r="C54" s="196">
        <f>($B$43*C43)+($B$44*C44)+($B$45*C45)+($B$46*C46)+($B$47*C47)+($B$48*C48)+($B$49*C49)+($B$50*C50)+($B$51*C51)+($B$52*C52)+($B$53*C53)</f>
        <v>0</v>
      </c>
      <c r="D54" s="215">
        <f t="shared" ref="D54:E54" si="1">($B$43*D43)+($B$44*D44)+($B$45*D45)+($B$46*D46)+($B$47*D47)+($B$48*D48)+($B$49*D49)+($B$50*D50)+($B$51*D51)+($B$52*D52)+($B$53*D53)</f>
        <v>0</v>
      </c>
      <c r="E54" s="216">
        <f t="shared" si="1"/>
        <v>0</v>
      </c>
    </row>
    <row r="55" spans="1:5" x14ac:dyDescent="0.25">
      <c r="A55" s="132"/>
      <c r="B55" s="191" t="s">
        <v>111</v>
      </c>
      <c r="C55" s="171">
        <v>2</v>
      </c>
      <c r="D55" s="133">
        <v>2</v>
      </c>
      <c r="E55" s="265">
        <v>2</v>
      </c>
    </row>
    <row r="56" spans="1:5" ht="29.25" thickBot="1" x14ac:dyDescent="0.3">
      <c r="A56" s="132"/>
      <c r="B56" s="192" t="s">
        <v>112</v>
      </c>
      <c r="C56" s="154">
        <f>C55*C54</f>
        <v>0</v>
      </c>
      <c r="D56" s="149">
        <f>D55*D54</f>
        <v>0</v>
      </c>
      <c r="E56" s="150">
        <f>E55*E54</f>
        <v>0</v>
      </c>
    </row>
    <row r="57" spans="1:5" ht="29.25" thickBot="1" x14ac:dyDescent="0.3">
      <c r="A57" s="132"/>
      <c r="B57" s="132"/>
      <c r="D57" s="175" t="s">
        <v>115</v>
      </c>
      <c r="E57" s="183">
        <f>SUM(C56:E56)</f>
        <v>0</v>
      </c>
    </row>
  </sheetData>
  <mergeCells count="12">
    <mergeCell ref="A41:A42"/>
    <mergeCell ref="B41:B42"/>
    <mergeCell ref="A23:A24"/>
    <mergeCell ref="B23:B24"/>
    <mergeCell ref="C23:E23"/>
    <mergeCell ref="C41:E41"/>
    <mergeCell ref="A40:E40"/>
    <mergeCell ref="A2:B2"/>
    <mergeCell ref="A4:B4"/>
    <mergeCell ref="A9:B9"/>
    <mergeCell ref="A15:D15"/>
    <mergeCell ref="F15:I15"/>
  </mergeCells>
  <pageMargins left="0.11811023622047245" right="0.11811023622047245" top="0.19685039370078741" bottom="0.19685039370078741" header="0.31496062992125984" footer="0.31496062992125984"/>
  <pageSetup paperSize="9"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I59"/>
  <sheetViews>
    <sheetView workbookViewId="0">
      <selection sqref="A1:I60"/>
    </sheetView>
  </sheetViews>
  <sheetFormatPr defaultRowHeight="15" x14ac:dyDescent="0.25"/>
  <cols>
    <col min="1" max="1" width="23.5703125" style="124" bestFit="1" customWidth="1"/>
    <col min="2" max="2" width="32.28515625" style="124" customWidth="1"/>
    <col min="3" max="3" width="14" style="124" bestFit="1" customWidth="1"/>
    <col min="4" max="4" width="26.42578125" style="124" bestFit="1" customWidth="1"/>
    <col min="5" max="5" width="13.5703125" style="124" bestFit="1" customWidth="1"/>
    <col min="6" max="6" width="14" style="124" bestFit="1" customWidth="1"/>
    <col min="7" max="7" width="10.5703125" style="124" customWidth="1"/>
    <col min="8" max="8" width="15.140625" style="124" customWidth="1"/>
    <col min="9" max="9" width="20" style="124" customWidth="1"/>
    <col min="10" max="16384" width="9.140625" style="124"/>
  </cols>
  <sheetData>
    <row r="1" spans="1:9" x14ac:dyDescent="0.25">
      <c r="A1" s="9" t="s">
        <v>0</v>
      </c>
      <c r="B1" s="10" t="s">
        <v>72</v>
      </c>
    </row>
    <row r="2" spans="1:9" ht="15.75" thickBot="1" x14ac:dyDescent="0.3">
      <c r="A2" s="346"/>
      <c r="B2" s="347"/>
    </row>
    <row r="3" spans="1:9" ht="15.75" thickBot="1" x14ac:dyDescent="0.3">
      <c r="A3" s="11" t="s">
        <v>6</v>
      </c>
      <c r="B3" s="12" t="s">
        <v>2</v>
      </c>
      <c r="D3" s="25" t="s">
        <v>118</v>
      </c>
      <c r="E3" s="23">
        <f>D21+I19</f>
        <v>0</v>
      </c>
    </row>
    <row r="4" spans="1:9" x14ac:dyDescent="0.25">
      <c r="A4" s="365" t="s">
        <v>3</v>
      </c>
      <c r="B4" s="366"/>
      <c r="D4" s="26" t="s">
        <v>149</v>
      </c>
      <c r="E4" s="24"/>
    </row>
    <row r="5" spans="1:9" ht="15.75" thickBot="1" x14ac:dyDescent="0.3">
      <c r="A5" s="2">
        <v>7500</v>
      </c>
      <c r="B5" s="3">
        <v>2</v>
      </c>
      <c r="D5" s="6" t="s">
        <v>107</v>
      </c>
      <c r="E5" s="27">
        <f>E4+E3</f>
        <v>0</v>
      </c>
    </row>
    <row r="6" spans="1:9" x14ac:dyDescent="0.25">
      <c r="A6" s="2">
        <v>18000</v>
      </c>
      <c r="B6" s="3">
        <v>5</v>
      </c>
      <c r="D6" s="25" t="s">
        <v>119</v>
      </c>
      <c r="E6" s="23">
        <f>(F40+D59)/12</f>
        <v>0</v>
      </c>
    </row>
    <row r="7" spans="1:9" x14ac:dyDescent="0.25">
      <c r="A7" s="2">
        <v>20000</v>
      </c>
      <c r="B7" s="3">
        <v>4</v>
      </c>
      <c r="D7" s="26" t="s">
        <v>149</v>
      </c>
      <c r="E7" s="24"/>
    </row>
    <row r="8" spans="1:9" ht="15.75" thickBot="1" x14ac:dyDescent="0.3">
      <c r="A8" s="37">
        <v>21000</v>
      </c>
      <c r="B8" s="38">
        <v>2</v>
      </c>
      <c r="D8" s="6" t="s">
        <v>117</v>
      </c>
      <c r="E8" s="27">
        <f>E7+E6</f>
        <v>0</v>
      </c>
    </row>
    <row r="9" spans="1:9" ht="15.75" thickBot="1" x14ac:dyDescent="0.3">
      <c r="A9" s="37">
        <v>30000</v>
      </c>
      <c r="B9" s="38">
        <v>2</v>
      </c>
      <c r="D9" s="185" t="s">
        <v>120</v>
      </c>
      <c r="E9" s="186">
        <f>E8+E5</f>
        <v>0</v>
      </c>
    </row>
    <row r="10" spans="1:9" ht="15.75" thickBot="1" x14ac:dyDescent="0.3">
      <c r="A10" s="365" t="s">
        <v>4</v>
      </c>
      <c r="B10" s="366"/>
    </row>
    <row r="11" spans="1:9" x14ac:dyDescent="0.25">
      <c r="A11" s="110">
        <v>12000</v>
      </c>
      <c r="B11" s="1">
        <v>5</v>
      </c>
    </row>
    <row r="12" spans="1:9" ht="15.75" thickBot="1" x14ac:dyDescent="0.3">
      <c r="A12" s="4">
        <v>18000</v>
      </c>
      <c r="B12" s="5">
        <v>4</v>
      </c>
    </row>
    <row r="13" spans="1:9" ht="15.75" thickBot="1" x14ac:dyDescent="0.3">
      <c r="A13" s="167" t="s">
        <v>5</v>
      </c>
      <c r="B13" s="168">
        <f>SUM(B5:B9,B11:B12)</f>
        <v>24</v>
      </c>
    </row>
    <row r="15" spans="1:9" ht="15.75" x14ac:dyDescent="0.25">
      <c r="A15" s="362" t="s">
        <v>73</v>
      </c>
      <c r="B15" s="363"/>
      <c r="C15" s="363"/>
      <c r="D15" s="364"/>
      <c r="F15" s="345" t="s">
        <v>74</v>
      </c>
      <c r="G15" s="345"/>
      <c r="H15" s="345"/>
      <c r="I15" s="345"/>
    </row>
    <row r="16" spans="1:9" ht="63" x14ac:dyDescent="0.25">
      <c r="A16" s="126" t="s">
        <v>7</v>
      </c>
      <c r="B16" s="126" t="s">
        <v>8</v>
      </c>
      <c r="C16" s="126" t="s">
        <v>9</v>
      </c>
      <c r="D16" s="126" t="s">
        <v>10</v>
      </c>
      <c r="F16" s="126" t="s">
        <v>7</v>
      </c>
      <c r="G16" s="126" t="s">
        <v>8</v>
      </c>
      <c r="H16" s="126" t="s">
        <v>9</v>
      </c>
      <c r="I16" s="126" t="s">
        <v>10</v>
      </c>
    </row>
    <row r="17" spans="1:9" x14ac:dyDescent="0.25">
      <c r="A17" s="138">
        <v>7500</v>
      </c>
      <c r="B17" s="133">
        <v>2</v>
      </c>
      <c r="C17" s="142"/>
      <c r="D17" s="142">
        <f>C17*B17</f>
        <v>0</v>
      </c>
      <c r="E17" s="125"/>
      <c r="F17" s="138">
        <v>12000</v>
      </c>
      <c r="G17" s="133">
        <v>5</v>
      </c>
      <c r="H17" s="157"/>
      <c r="I17" s="142">
        <f>H17*G17</f>
        <v>0</v>
      </c>
    </row>
    <row r="18" spans="1:9" x14ac:dyDescent="0.25">
      <c r="A18" s="138">
        <v>18000</v>
      </c>
      <c r="B18" s="133">
        <v>5</v>
      </c>
      <c r="C18" s="142"/>
      <c r="D18" s="142">
        <f t="shared" ref="D18:D20" si="0">C18*B18</f>
        <v>0</v>
      </c>
      <c r="E18" s="125"/>
      <c r="F18" s="138">
        <v>18000</v>
      </c>
      <c r="G18" s="133">
        <v>4</v>
      </c>
      <c r="H18" s="142"/>
      <c r="I18" s="142">
        <f>H18*G18</f>
        <v>0</v>
      </c>
    </row>
    <row r="19" spans="1:9" x14ac:dyDescent="0.25">
      <c r="A19" s="138" t="s">
        <v>37</v>
      </c>
      <c r="B19" s="133">
        <v>6</v>
      </c>
      <c r="C19" s="142"/>
      <c r="D19" s="142">
        <f t="shared" si="0"/>
        <v>0</v>
      </c>
      <c r="E19" s="125"/>
      <c r="F19" s="132"/>
      <c r="G19" s="132"/>
      <c r="H19" s="144" t="s">
        <v>13</v>
      </c>
      <c r="I19" s="120">
        <f>SUM(I17:I18)</f>
        <v>0</v>
      </c>
    </row>
    <row r="20" spans="1:9" x14ac:dyDescent="0.25">
      <c r="A20" s="138">
        <v>30000</v>
      </c>
      <c r="B20" s="133">
        <v>2</v>
      </c>
      <c r="C20" s="142"/>
      <c r="D20" s="142">
        <f t="shared" si="0"/>
        <v>0</v>
      </c>
      <c r="E20" s="125"/>
      <c r="F20" s="132"/>
      <c r="G20" s="132"/>
      <c r="H20" s="98"/>
      <c r="I20" s="97"/>
    </row>
    <row r="21" spans="1:9" x14ac:dyDescent="0.25">
      <c r="A21" s="132"/>
      <c r="B21" s="132"/>
      <c r="C21" s="144" t="s">
        <v>13</v>
      </c>
      <c r="D21" s="120">
        <f>SUM(D17:D20)</f>
        <v>0</v>
      </c>
      <c r="E21" s="125"/>
    </row>
    <row r="22" spans="1:9" x14ac:dyDescent="0.25">
      <c r="E22" s="125"/>
    </row>
    <row r="23" spans="1:9" ht="15.75" thickBot="1" x14ac:dyDescent="0.3"/>
    <row r="24" spans="1:9" ht="15.75" thickBot="1" x14ac:dyDescent="0.3">
      <c r="A24" s="373" t="s">
        <v>108</v>
      </c>
      <c r="B24" s="374"/>
      <c r="C24" s="374"/>
      <c r="D24" s="374"/>
      <c r="E24" s="374"/>
      <c r="F24" s="375"/>
    </row>
    <row r="25" spans="1:9" ht="15.75" customHeight="1" thickBot="1" x14ac:dyDescent="0.3">
      <c r="A25" s="376" t="s">
        <v>14</v>
      </c>
      <c r="B25" s="378" t="s">
        <v>109</v>
      </c>
      <c r="C25" s="370" t="s">
        <v>15</v>
      </c>
      <c r="D25" s="371"/>
      <c r="E25" s="371"/>
      <c r="F25" s="372"/>
    </row>
    <row r="26" spans="1:9" ht="29.25" thickBot="1" x14ac:dyDescent="0.3">
      <c r="A26" s="377"/>
      <c r="B26" s="379"/>
      <c r="C26" s="137" t="s">
        <v>71</v>
      </c>
      <c r="D26" s="151">
        <v>18000</v>
      </c>
      <c r="E26" s="151" t="s">
        <v>37</v>
      </c>
      <c r="F26" s="123">
        <v>30000</v>
      </c>
    </row>
    <row r="27" spans="1:9" x14ac:dyDescent="0.25">
      <c r="A27" s="187" t="s">
        <v>16</v>
      </c>
      <c r="B27" s="193">
        <v>1</v>
      </c>
      <c r="C27" s="158"/>
      <c r="D27" s="145"/>
      <c r="E27" s="145"/>
      <c r="F27" s="147"/>
    </row>
    <row r="28" spans="1:9" ht="30" x14ac:dyDescent="0.25">
      <c r="A28" s="187" t="s">
        <v>17</v>
      </c>
      <c r="B28" s="194">
        <v>2</v>
      </c>
      <c r="C28" s="153"/>
      <c r="D28" s="146"/>
      <c r="E28" s="146"/>
      <c r="F28" s="148"/>
    </row>
    <row r="29" spans="1:9" ht="30" x14ac:dyDescent="0.25">
      <c r="A29" s="187" t="s">
        <v>18</v>
      </c>
      <c r="B29" s="194">
        <v>1</v>
      </c>
      <c r="C29" s="153"/>
      <c r="D29" s="146"/>
      <c r="E29" s="146"/>
      <c r="F29" s="148"/>
    </row>
    <row r="30" spans="1:9" ht="30" x14ac:dyDescent="0.25">
      <c r="A30" s="187" t="s">
        <v>19</v>
      </c>
      <c r="B30" s="194">
        <v>1</v>
      </c>
      <c r="C30" s="153"/>
      <c r="D30" s="146"/>
      <c r="E30" s="146"/>
      <c r="F30" s="148"/>
    </row>
    <row r="31" spans="1:9" ht="45" x14ac:dyDescent="0.25">
      <c r="A31" s="187" t="s">
        <v>20</v>
      </c>
      <c r="B31" s="194">
        <v>3</v>
      </c>
      <c r="C31" s="153"/>
      <c r="D31" s="146"/>
      <c r="E31" s="146"/>
      <c r="F31" s="148"/>
    </row>
    <row r="32" spans="1:9" ht="60" x14ac:dyDescent="0.25">
      <c r="A32" s="187" t="s">
        <v>21</v>
      </c>
      <c r="B32" s="194">
        <v>2</v>
      </c>
      <c r="C32" s="153"/>
      <c r="D32" s="146"/>
      <c r="E32" s="146"/>
      <c r="F32" s="148"/>
    </row>
    <row r="33" spans="1:6" x14ac:dyDescent="0.25">
      <c r="A33" s="187" t="s">
        <v>22</v>
      </c>
      <c r="B33" s="194">
        <v>2</v>
      </c>
      <c r="C33" s="153"/>
      <c r="D33" s="146"/>
      <c r="E33" s="146"/>
      <c r="F33" s="148"/>
    </row>
    <row r="34" spans="1:6" x14ac:dyDescent="0.25">
      <c r="A34" s="187" t="s">
        <v>23</v>
      </c>
      <c r="B34" s="194">
        <v>1</v>
      </c>
      <c r="C34" s="153"/>
      <c r="D34" s="146"/>
      <c r="E34" s="146"/>
      <c r="F34" s="148"/>
    </row>
    <row r="35" spans="1:6" ht="30" x14ac:dyDescent="0.25">
      <c r="A35" s="187" t="s">
        <v>24</v>
      </c>
      <c r="B35" s="194">
        <v>1</v>
      </c>
      <c r="C35" s="153"/>
      <c r="D35" s="146"/>
      <c r="E35" s="146"/>
      <c r="F35" s="148"/>
    </row>
    <row r="36" spans="1:6" ht="15.75" thickBot="1" x14ac:dyDescent="0.3">
      <c r="A36" s="189" t="s">
        <v>25</v>
      </c>
      <c r="B36" s="205">
        <v>1</v>
      </c>
      <c r="C36" s="165"/>
      <c r="D36" s="160"/>
      <c r="E36" s="160"/>
      <c r="F36" s="161"/>
    </row>
    <row r="37" spans="1:6" ht="42.75" x14ac:dyDescent="0.25">
      <c r="A37" s="132"/>
      <c r="B37" s="190" t="s">
        <v>110</v>
      </c>
      <c r="C37" s="152">
        <f>($B$27*C27)+($B$28*C28)+($B$29*C29)+($B$30*C30)+($B$31*C31)+($B$32*C32)+($B$33*C33)+($B$34*C34)+($B$35*C35)+($B$36*C36)</f>
        <v>0</v>
      </c>
      <c r="D37" s="155">
        <f t="shared" ref="D37:F37" si="1">($B$27*D27)+($B$28*D28)+($B$29*D29)+($B$30*D30)+($B$31*D31)+($B$32*D32)+($B$33*D33)+($B$34*D34)+($B$35*D35)+($B$36*D36)</f>
        <v>0</v>
      </c>
      <c r="E37" s="155">
        <f t="shared" si="1"/>
        <v>0</v>
      </c>
      <c r="F37" s="156">
        <f t="shared" si="1"/>
        <v>0</v>
      </c>
    </row>
    <row r="38" spans="1:6" x14ac:dyDescent="0.25">
      <c r="A38" s="132"/>
      <c r="B38" s="191" t="s">
        <v>111</v>
      </c>
      <c r="C38" s="171">
        <v>2</v>
      </c>
      <c r="D38" s="133">
        <v>5</v>
      </c>
      <c r="E38" s="133">
        <v>6</v>
      </c>
      <c r="F38" s="266">
        <v>2</v>
      </c>
    </row>
    <row r="39" spans="1:6" ht="29.25" thickBot="1" x14ac:dyDescent="0.3">
      <c r="A39" s="132"/>
      <c r="B39" s="192" t="s">
        <v>112</v>
      </c>
      <c r="C39" s="154">
        <f>C38*C37</f>
        <v>0</v>
      </c>
      <c r="D39" s="149">
        <f t="shared" ref="D39:F39" si="2">D38*D37</f>
        <v>0</v>
      </c>
      <c r="E39" s="149">
        <f t="shared" si="2"/>
        <v>0</v>
      </c>
      <c r="F39" s="150">
        <f t="shared" si="2"/>
        <v>0</v>
      </c>
    </row>
    <row r="40" spans="1:6" ht="43.5" thickBot="1" x14ac:dyDescent="0.3">
      <c r="A40" s="132"/>
      <c r="B40" s="132"/>
      <c r="C40" s="206"/>
      <c r="D40" s="132"/>
      <c r="E40" s="236" t="s">
        <v>113</v>
      </c>
      <c r="F40" s="183">
        <f>SUM(C39:F39)</f>
        <v>0</v>
      </c>
    </row>
    <row r="41" spans="1:6" ht="15.75" thickBot="1" x14ac:dyDescent="0.3">
      <c r="A41" s="132"/>
      <c r="B41" s="132"/>
      <c r="C41" s="132"/>
      <c r="D41" s="132"/>
      <c r="E41" s="132"/>
    </row>
    <row r="42" spans="1:6" ht="15.75" thickBot="1" x14ac:dyDescent="0.3">
      <c r="A42" s="373" t="s">
        <v>114</v>
      </c>
      <c r="B42" s="374"/>
      <c r="C42" s="374"/>
      <c r="D42" s="375"/>
    </row>
    <row r="43" spans="1:6" ht="29.25" customHeight="1" thickBot="1" x14ac:dyDescent="0.3">
      <c r="A43" s="381" t="s">
        <v>14</v>
      </c>
      <c r="B43" s="382" t="s">
        <v>109</v>
      </c>
      <c r="C43" s="370" t="s">
        <v>15</v>
      </c>
      <c r="D43" s="372"/>
    </row>
    <row r="44" spans="1:6" ht="15.75" thickBot="1" x14ac:dyDescent="0.3">
      <c r="A44" s="380"/>
      <c r="B44" s="383"/>
      <c r="C44" s="141">
        <v>12000</v>
      </c>
      <c r="D44" s="136">
        <v>18000</v>
      </c>
    </row>
    <row r="45" spans="1:6" x14ac:dyDescent="0.25">
      <c r="A45" s="188" t="s">
        <v>16</v>
      </c>
      <c r="B45" s="193">
        <v>1</v>
      </c>
      <c r="C45" s="152"/>
      <c r="D45" s="156"/>
    </row>
    <row r="46" spans="1:6" ht="60" x14ac:dyDescent="0.25">
      <c r="A46" s="187" t="s">
        <v>26</v>
      </c>
      <c r="B46" s="194">
        <v>2</v>
      </c>
      <c r="C46" s="153"/>
      <c r="D46" s="148"/>
    </row>
    <row r="47" spans="1:6" ht="30" x14ac:dyDescent="0.25">
      <c r="A47" s="187" t="s">
        <v>18</v>
      </c>
      <c r="B47" s="194">
        <v>1</v>
      </c>
      <c r="C47" s="153"/>
      <c r="D47" s="148"/>
    </row>
    <row r="48" spans="1:6" ht="30" x14ac:dyDescent="0.25">
      <c r="A48" s="187" t="s">
        <v>19</v>
      </c>
      <c r="B48" s="194">
        <v>1</v>
      </c>
      <c r="C48" s="153"/>
      <c r="D48" s="148"/>
    </row>
    <row r="49" spans="1:4" ht="45" x14ac:dyDescent="0.25">
      <c r="A49" s="187" t="s">
        <v>20</v>
      </c>
      <c r="B49" s="194">
        <v>3</v>
      </c>
      <c r="C49" s="153"/>
      <c r="D49" s="148"/>
    </row>
    <row r="50" spans="1:4" ht="60" x14ac:dyDescent="0.25">
      <c r="A50" s="187" t="s">
        <v>21</v>
      </c>
      <c r="B50" s="194">
        <v>2</v>
      </c>
      <c r="C50" s="153"/>
      <c r="D50" s="148"/>
    </row>
    <row r="51" spans="1:4" x14ac:dyDescent="0.25">
      <c r="A51" s="187" t="s">
        <v>22</v>
      </c>
      <c r="B51" s="194">
        <v>1</v>
      </c>
      <c r="C51" s="153"/>
      <c r="D51" s="148"/>
    </row>
    <row r="52" spans="1:4" x14ac:dyDescent="0.25">
      <c r="A52" s="187" t="s">
        <v>23</v>
      </c>
      <c r="B52" s="194">
        <v>1</v>
      </c>
      <c r="C52" s="153"/>
      <c r="D52" s="148"/>
    </row>
    <row r="53" spans="1:4" ht="30" x14ac:dyDescent="0.25">
      <c r="A53" s="187" t="s">
        <v>24</v>
      </c>
      <c r="B53" s="194">
        <v>1</v>
      </c>
      <c r="C53" s="153"/>
      <c r="D53" s="148"/>
    </row>
    <row r="54" spans="1:4" x14ac:dyDescent="0.25">
      <c r="A54" s="287" t="s">
        <v>27</v>
      </c>
      <c r="B54" s="195">
        <v>2</v>
      </c>
      <c r="C54" s="153"/>
      <c r="D54" s="148"/>
    </row>
    <row r="55" spans="1:4" ht="15.75" thickBot="1" x14ac:dyDescent="0.3">
      <c r="A55" s="189" t="s">
        <v>123</v>
      </c>
      <c r="B55" s="205">
        <v>1</v>
      </c>
      <c r="C55" s="154"/>
      <c r="D55" s="150"/>
    </row>
    <row r="56" spans="1:4" ht="42.75" x14ac:dyDescent="0.25">
      <c r="A56" s="132"/>
      <c r="B56" s="190" t="s">
        <v>110</v>
      </c>
      <c r="C56" s="308">
        <f>($B$45*C45)+($B$46*C46)+($B$47*C47)+($B$48*C48)+($B$49*C49)+($B$50*C50)+($B$51*C51)+($B$52*C52)+($B$53*C53)+($B$54*C54)+($B$55*C55)</f>
        <v>0</v>
      </c>
      <c r="D56" s="308">
        <f>($B$45*D45)+($B$46*D46)+($B$47*D47)+($B$48*D48)+($B$49*D49)+($B$50*D50)+($B$51*D51)+($B$52*D52)+($B$53*D53)+($B$54*D54)+($B$55*D55)</f>
        <v>0</v>
      </c>
    </row>
    <row r="57" spans="1:4" x14ac:dyDescent="0.25">
      <c r="A57" s="132"/>
      <c r="B57" s="191" t="s">
        <v>111</v>
      </c>
      <c r="C57" s="226">
        <v>5</v>
      </c>
      <c r="D57" s="267">
        <v>4</v>
      </c>
    </row>
    <row r="58" spans="1:4" ht="29.25" thickBot="1" x14ac:dyDescent="0.3">
      <c r="A58" s="132"/>
      <c r="B58" s="192" t="s">
        <v>112</v>
      </c>
      <c r="C58" s="213">
        <f>C57*C56</f>
        <v>0</v>
      </c>
      <c r="D58" s="213">
        <f>D57*D56</f>
        <v>0</v>
      </c>
    </row>
    <row r="59" spans="1:4" ht="43.5" thickBot="1" x14ac:dyDescent="0.3">
      <c r="A59" s="132"/>
      <c r="C59" s="175" t="s">
        <v>115</v>
      </c>
      <c r="D59" s="183">
        <f>SUM(C58:D58)</f>
        <v>0</v>
      </c>
    </row>
  </sheetData>
  <mergeCells count="13">
    <mergeCell ref="C43:D43"/>
    <mergeCell ref="A42:D42"/>
    <mergeCell ref="F15:I15"/>
    <mergeCell ref="B25:B26"/>
    <mergeCell ref="A25:A26"/>
    <mergeCell ref="A15:D15"/>
    <mergeCell ref="C25:F25"/>
    <mergeCell ref="A24:F24"/>
    <mergeCell ref="A2:B2"/>
    <mergeCell ref="A4:B4"/>
    <mergeCell ref="A10:B10"/>
    <mergeCell ref="A43:A44"/>
    <mergeCell ref="B43:B44"/>
  </mergeCells>
  <pageMargins left="0.11811023622047245" right="0.11811023622047245" top="0.19685039370078741" bottom="0.19685039370078741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RESUMO DE PROPOSTA</vt:lpstr>
      <vt:lpstr>NOVA IGUAÇU I (CABUÇU)</vt:lpstr>
      <vt:lpstr>NOVA IGUAÇU II (BOTAFOGO)</vt:lpstr>
      <vt:lpstr>MESQUITA</vt:lpstr>
      <vt:lpstr>QUEIMADOS</vt:lpstr>
      <vt:lpstr>VALENÇA</vt:lpstr>
      <vt:lpstr>C. GRANDE I</vt:lpstr>
      <vt:lpstr>C. GRANDE II</vt:lpstr>
      <vt:lpstr>SANTA CRUZ</vt:lpstr>
      <vt:lpstr>BANGU</vt:lpstr>
      <vt:lpstr>SEAP</vt:lpstr>
      <vt:lpstr>S. PEDRO DA ALDEIA</vt:lpstr>
      <vt:lpstr>C. DOS GOYTACAZES</vt:lpstr>
      <vt:lpstr>NITERÓI (FONSECA)</vt:lpstr>
      <vt:lpstr>MARÉ</vt:lpstr>
      <vt:lpstr>ITABORAÍ</vt:lpstr>
      <vt:lpstr>BOTAFOGO</vt:lpstr>
      <vt:lpstr>COPACABANA</vt:lpstr>
      <vt:lpstr>TIJUCA</vt:lpstr>
      <vt:lpstr>ILHA DO GOV.</vt:lpstr>
      <vt:lpstr>ENG. NOVO</vt:lpstr>
      <vt:lpstr>JACAREPAGUÁ</vt:lpstr>
      <vt:lpstr>IRAJÁ</vt:lpstr>
      <vt:lpstr>M. HERMES</vt:lpstr>
      <vt:lpstr>R. ALBUQUERQUE</vt:lpstr>
      <vt:lpstr>REALENGO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Bernardo Carneiro da Costa</dc:creator>
  <cp:lastModifiedBy>Laura Alves Rodrigues</cp:lastModifiedBy>
  <cp:lastPrinted>2023-06-27T18:35:34Z</cp:lastPrinted>
  <dcterms:created xsi:type="dcterms:W3CDTF">2023-01-16T12:30:47Z</dcterms:created>
  <dcterms:modified xsi:type="dcterms:W3CDTF">2023-07-07T16:51:01Z</dcterms:modified>
</cp:coreProperties>
</file>